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KC-Files\ARR\ARR-16-22 Final\"/>
    </mc:Choice>
  </mc:AlternateContent>
  <bookViews>
    <workbookView xWindow="0" yWindow="0" windowWidth="20490" windowHeight="7755" tabRatio="941" firstSheet="32" activeTab="47"/>
  </bookViews>
  <sheets>
    <sheet name="Index" sheetId="33" r:id="rId1"/>
    <sheet name="D1.1" sheetId="54" r:id="rId2"/>
    <sheet name="D2.1(2016-17)" sheetId="117" r:id="rId3"/>
    <sheet name="D2.1(2017-18)" sheetId="116" r:id="rId4"/>
    <sheet name="D2.1(2018-19)" sheetId="95" r:id="rId5"/>
    <sheet name="D2.1(2019-20)" sheetId="104" r:id="rId6"/>
    <sheet name="D2.1(2020-21) " sheetId="110" r:id="rId7"/>
    <sheet name="D2.1(2021-22)" sheetId="111" r:id="rId8"/>
    <sheet name="D2.2" sheetId="69" r:id="rId9"/>
    <sheet name="D2.3" sheetId="70" r:id="rId10"/>
    <sheet name="D2.4 " sheetId="37" r:id="rId11"/>
    <sheet name="D2.5" sheetId="71" r:id="rId12"/>
    <sheet name="D2.6 " sheetId="38" r:id="rId13"/>
    <sheet name="D2.7" sheetId="51" r:id="rId14"/>
    <sheet name="D3.1(2016-17)" sheetId="119" r:id="rId15"/>
    <sheet name="D3.1(2017-18)" sheetId="118" r:id="rId16"/>
    <sheet name="D3.1(2018-19)" sheetId="53" r:id="rId17"/>
    <sheet name="D3.1 (2019-20)" sheetId="107" r:id="rId18"/>
    <sheet name="D3.1 (2020-21)" sheetId="112" r:id="rId19"/>
    <sheet name="D3.1 (2021-22)" sheetId="113" r:id="rId20"/>
    <sheet name="D3.2 &amp; 3.3" sheetId="66" r:id="rId21"/>
    <sheet name="D3.4" sheetId="67" r:id="rId22"/>
    <sheet name="D3.4(a)" sheetId="78" r:id="rId23"/>
    <sheet name="D3.4(b)" sheetId="79" r:id="rId24"/>
    <sheet name="D3.4(c)" sheetId="80" r:id="rId25"/>
    <sheet name="D3.5" sheetId="97" r:id="rId26"/>
    <sheet name="D3.6(a)" sheetId="81" r:id="rId27"/>
    <sheet name="D3.6(b)" sheetId="82" r:id="rId28"/>
    <sheet name="D3.6(c)" sheetId="87" r:id="rId29"/>
    <sheet name="D3.7" sheetId="56" r:id="rId30"/>
    <sheet name="D3.8" sheetId="68" r:id="rId31"/>
    <sheet name="D3.9" sheetId="52" r:id="rId32"/>
    <sheet name="D4.1" sheetId="31" r:id="rId33"/>
    <sheet name="D4.2" sheetId="30" r:id="rId34"/>
    <sheet name="D4.3" sheetId="50" r:id="rId35"/>
    <sheet name="D5.1" sheetId="45" r:id="rId36"/>
    <sheet name="D5.2" sheetId="58" state="hidden" r:id="rId37"/>
    <sheet name="D5.3" sheetId="57" state="hidden" r:id="rId38"/>
    <sheet name="D6.1 " sheetId="48" r:id="rId39"/>
    <sheet name="D6.2" sheetId="47" r:id="rId40"/>
    <sheet name="D7.1" sheetId="60" state="hidden" r:id="rId41"/>
    <sheet name="D7.2" sheetId="62" r:id="rId42"/>
    <sheet name="D7.3" sheetId="63" r:id="rId43"/>
    <sheet name="D8" sheetId="64" r:id="rId44"/>
    <sheet name="D9" sheetId="88" r:id="rId45"/>
    <sheet name="Proposed -D P&amp;L (2020-21)" sheetId="115" state="hidden" r:id="rId46"/>
    <sheet name="Proposed -D P&amp;L (2019-20)" sheetId="114" state="hidden" r:id="rId47"/>
    <sheet name="Proposed -D P&amp;L (2016-22)" sheetId="83" r:id="rId48"/>
    <sheet name="KSEBL SBU-wise P&amp;L" sheetId="89" r:id="rId49"/>
    <sheet name="Small- P&amp;L 17-18" sheetId="98" r:id="rId50"/>
    <sheet name="D BS" sheetId="85" r:id="rId51"/>
    <sheet name="D CF" sheetId="86" r:id="rId52"/>
    <sheet name="Sheet1" sheetId="103" state="hidden" r:id="rId53"/>
  </sheets>
  <externalReferences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_____SCH6" localSheetId="50">'[1]04REL'!#REF!</definedName>
    <definedName name="_____SCH6" localSheetId="51">'[1]04REL'!#REF!</definedName>
    <definedName name="_____SCH6" localSheetId="2">'[1]04REL'!#REF!</definedName>
    <definedName name="_____SCH6" localSheetId="3">'[1]04REL'!#REF!</definedName>
    <definedName name="_____SCH6" localSheetId="4">'[1]04REL'!#REF!</definedName>
    <definedName name="_____SCH6" localSheetId="5">'[1]04REL'!#REF!</definedName>
    <definedName name="_____SCH6" localSheetId="6">'[1]04REL'!#REF!</definedName>
    <definedName name="_____SCH6" localSheetId="7">'[1]04REL'!#REF!</definedName>
    <definedName name="_____SCH6" localSheetId="17">'[1]04REL'!#REF!</definedName>
    <definedName name="_____SCH6" localSheetId="18">'[1]04REL'!#REF!</definedName>
    <definedName name="_____SCH6" localSheetId="19">'[1]04REL'!#REF!</definedName>
    <definedName name="_____SCH6" localSheetId="26">'[1]04REL'!#REF!</definedName>
    <definedName name="_____SCH6" localSheetId="27">'[1]04REL'!#REF!</definedName>
    <definedName name="_____SCH6" localSheetId="28">'[1]04REL'!#REF!</definedName>
    <definedName name="_____SCH6" localSheetId="48">'[1]04REL'!#REF!</definedName>
    <definedName name="_____SCH6" localSheetId="47">'[1]04REL'!#REF!</definedName>
    <definedName name="_____SCH6">'[1]04REL'!#REF!</definedName>
    <definedName name="____SCH6" localSheetId="27">'[1]04REL'!#REF!</definedName>
    <definedName name="____SCH6" localSheetId="28">'[1]04REL'!#REF!</definedName>
    <definedName name="___SCH6" localSheetId="50">'[1]04REL'!#REF!</definedName>
    <definedName name="___SCH6" localSheetId="51">'[1]04REL'!#REF!</definedName>
    <definedName name="___SCH6" localSheetId="2">'[1]04REL'!#REF!</definedName>
    <definedName name="___SCH6" localSheetId="3">'[1]04REL'!#REF!</definedName>
    <definedName name="___SCH6" localSheetId="4">'[1]04REL'!#REF!</definedName>
    <definedName name="___SCH6" localSheetId="5">'[1]04REL'!#REF!</definedName>
    <definedName name="___SCH6" localSheetId="6">'[1]04REL'!#REF!</definedName>
    <definedName name="___SCH6" localSheetId="7">'[1]04REL'!#REF!</definedName>
    <definedName name="___SCH6" localSheetId="17">'[1]04REL'!#REF!</definedName>
    <definedName name="___SCH6" localSheetId="18">'[1]04REL'!#REF!</definedName>
    <definedName name="___SCH6" localSheetId="19">'[1]04REL'!#REF!</definedName>
    <definedName name="___SCH6" localSheetId="26">'[1]04REL'!#REF!</definedName>
    <definedName name="___SCH6" localSheetId="27">'[1]04REL'!#REF!</definedName>
    <definedName name="___SCH6" localSheetId="28">'[1]04REL'!#REF!</definedName>
    <definedName name="___SCH6" localSheetId="48">'[1]04REL'!#REF!</definedName>
    <definedName name="___SCH6" localSheetId="47">'[1]04REL'!#REF!</definedName>
    <definedName name="___SCH6">'[1]04REL'!#REF!</definedName>
    <definedName name="__SCH6" localSheetId="50">'[1]04REL'!#REF!</definedName>
    <definedName name="__SCH6" localSheetId="51">'[1]04REL'!#REF!</definedName>
    <definedName name="__SCH6" localSheetId="2">'[1]04REL'!#REF!</definedName>
    <definedName name="__SCH6" localSheetId="3">'[1]04REL'!#REF!</definedName>
    <definedName name="__SCH6" localSheetId="4">'[1]04REL'!#REF!</definedName>
    <definedName name="__SCH6" localSheetId="5">'[1]04REL'!#REF!</definedName>
    <definedName name="__SCH6" localSheetId="6">'[1]04REL'!#REF!</definedName>
    <definedName name="__SCH6" localSheetId="7">'[1]04REL'!#REF!</definedName>
    <definedName name="__SCH6" localSheetId="17">'[1]04REL'!#REF!</definedName>
    <definedName name="__SCH6" localSheetId="18">'[1]04REL'!#REF!</definedName>
    <definedName name="__SCH6" localSheetId="19">'[1]04REL'!#REF!</definedName>
    <definedName name="__SCH6" localSheetId="26">'[1]04REL'!#REF!</definedName>
    <definedName name="__SCH6" localSheetId="28">'[1]04REL'!#REF!</definedName>
    <definedName name="__SCH6" localSheetId="48">'[1]04REL'!#REF!</definedName>
    <definedName name="__SCH6" localSheetId="47">'[1]04REL'!#REF!</definedName>
    <definedName name="__SCH6">'[1]04REL'!#REF!</definedName>
    <definedName name="_Order1" hidden="1">255</definedName>
    <definedName name="_SCH6" localSheetId="50">'[1]04REL'!#REF!</definedName>
    <definedName name="_SCH6" localSheetId="51">'[1]04REL'!#REF!</definedName>
    <definedName name="_SCH6" localSheetId="2">'[1]04REL'!#REF!</definedName>
    <definedName name="_SCH6" localSheetId="3">'[1]04REL'!#REF!</definedName>
    <definedName name="_SCH6" localSheetId="4">'[1]04REL'!#REF!</definedName>
    <definedName name="_SCH6" localSheetId="5">'[1]04REL'!#REF!</definedName>
    <definedName name="_SCH6" localSheetId="6">'[1]04REL'!#REF!</definedName>
    <definedName name="_SCH6" localSheetId="7">'[1]04REL'!#REF!</definedName>
    <definedName name="_SCH6" localSheetId="8">'[1]04REL'!#REF!</definedName>
    <definedName name="_SCH6" localSheetId="17">'[1]04REL'!#REF!</definedName>
    <definedName name="_SCH6" localSheetId="18">'[1]04REL'!#REF!</definedName>
    <definedName name="_SCH6" localSheetId="19">'[1]04REL'!#REF!</definedName>
    <definedName name="_SCH6" localSheetId="22">'[1]04REL'!#REF!</definedName>
    <definedName name="_SCH6" localSheetId="23">'[1]04REL'!#REF!</definedName>
    <definedName name="_SCH6" localSheetId="24">'[1]04REL'!#REF!</definedName>
    <definedName name="_SCH6" localSheetId="26">'[1]04REL'!#REF!</definedName>
    <definedName name="_SCH6" localSheetId="27">'[1]04REL'!#REF!</definedName>
    <definedName name="_SCH6" localSheetId="28">'[1]04REL'!#REF!</definedName>
    <definedName name="_SCH6" localSheetId="48">'[1]04REL'!#REF!</definedName>
    <definedName name="_SCH6" localSheetId="47">'[1]04REL'!#REF!</definedName>
    <definedName name="_SCH6">'[1]04REL'!#REF!</definedName>
    <definedName name="A" localSheetId="50">#REF!</definedName>
    <definedName name="A" localSheetId="5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17">#REF!</definedName>
    <definedName name="A" localSheetId="18">#REF!</definedName>
    <definedName name="A" localSheetId="19">#REF!</definedName>
    <definedName name="A" localSheetId="22">#REF!</definedName>
    <definedName name="A" localSheetId="23">#REF!</definedName>
    <definedName name="A" localSheetId="24">#REF!</definedName>
    <definedName name="A" localSheetId="26">#REF!</definedName>
    <definedName name="A" localSheetId="27">#REF!</definedName>
    <definedName name="A" localSheetId="28">#REF!</definedName>
    <definedName name="A" localSheetId="48">#REF!</definedName>
    <definedName name="A" localSheetId="47">#REF!</definedName>
    <definedName name="A">#REF!</definedName>
    <definedName name="aaaaa" localSheetId="6">#REF!</definedName>
    <definedName name="aaaaa" localSheetId="7">#REF!</definedName>
    <definedName name="aaaaa" localSheetId="17">#REF!</definedName>
    <definedName name="aaaaa" localSheetId="18">#REF!</definedName>
    <definedName name="aaaaa" localSheetId="19">#REF!</definedName>
    <definedName name="aaaaa">#REF!</definedName>
    <definedName name="ADL.63">[2]Addl.40!$A$38:$I$284</definedName>
    <definedName name="D" localSheetId="8">#N/A</definedName>
    <definedName name="D">#N/A</definedName>
    <definedName name="D2.1c" localSheetId="2">#REF!,#REF!</definedName>
    <definedName name="D2.1c" localSheetId="3">#REF!,#REF!</definedName>
    <definedName name="D2.1c" localSheetId="4">#REF!,#REF!</definedName>
    <definedName name="D2.1c" localSheetId="5">#REF!,#REF!</definedName>
    <definedName name="D2.1c" localSheetId="6">#REF!,#REF!</definedName>
    <definedName name="D2.1c" localSheetId="7">#REF!,#REF!</definedName>
    <definedName name="D2.1c" localSheetId="17">#REF!,#REF!</definedName>
    <definedName name="D2.1c" localSheetId="18">#REF!,#REF!</definedName>
    <definedName name="D2.1c" localSheetId="19">#REF!,#REF!</definedName>
    <definedName name="D2.1c">#REF!,#REF!</definedName>
    <definedName name="dpc">'[3]dpc cost'!$D$1</definedName>
    <definedName name="E_315MVA_Addl_Page1" localSheetId="50">#REF!</definedName>
    <definedName name="E_315MVA_Addl_Page1" localSheetId="51">#REF!</definedName>
    <definedName name="E_315MVA_Addl_Page1" localSheetId="2">#REF!</definedName>
    <definedName name="E_315MVA_Addl_Page1" localSheetId="3">#REF!</definedName>
    <definedName name="E_315MVA_Addl_Page1" localSheetId="4">#REF!</definedName>
    <definedName name="E_315MVA_Addl_Page1" localSheetId="5">#REF!</definedName>
    <definedName name="E_315MVA_Addl_Page1" localSheetId="6">#REF!</definedName>
    <definedName name="E_315MVA_Addl_Page1" localSheetId="7">#REF!</definedName>
    <definedName name="E_315MVA_Addl_Page1" localSheetId="8">#REF!</definedName>
    <definedName name="E_315MVA_Addl_Page1" localSheetId="17">#REF!</definedName>
    <definedName name="E_315MVA_Addl_Page1" localSheetId="18">#REF!</definedName>
    <definedName name="E_315MVA_Addl_Page1" localSheetId="19">#REF!</definedName>
    <definedName name="E_315MVA_Addl_Page1" localSheetId="22">#REF!</definedName>
    <definedName name="E_315MVA_Addl_Page1" localSheetId="23">#REF!</definedName>
    <definedName name="E_315MVA_Addl_Page1" localSheetId="24">#REF!</definedName>
    <definedName name="E_315MVA_Addl_Page1" localSheetId="26">#REF!</definedName>
    <definedName name="E_315MVA_Addl_Page1" localSheetId="27">#REF!</definedName>
    <definedName name="E_315MVA_Addl_Page1" localSheetId="28">#REF!</definedName>
    <definedName name="E_315MVA_Addl_Page1" localSheetId="48">#REF!</definedName>
    <definedName name="E_315MVA_Addl_Page1" localSheetId="47">#REF!</definedName>
    <definedName name="E_315MVA_Addl_Page1">#REF!</definedName>
    <definedName name="E_315MVA_Addl_Page2" localSheetId="50">#REF!</definedName>
    <definedName name="E_315MVA_Addl_Page2" localSheetId="51">#REF!</definedName>
    <definedName name="E_315MVA_Addl_Page2" localSheetId="2">#REF!</definedName>
    <definedName name="E_315MVA_Addl_Page2" localSheetId="3">#REF!</definedName>
    <definedName name="E_315MVA_Addl_Page2" localSheetId="4">#REF!</definedName>
    <definedName name="E_315MVA_Addl_Page2" localSheetId="5">#REF!</definedName>
    <definedName name="E_315MVA_Addl_Page2" localSheetId="6">#REF!</definedName>
    <definedName name="E_315MVA_Addl_Page2" localSheetId="7">#REF!</definedName>
    <definedName name="E_315MVA_Addl_Page2" localSheetId="8">#REF!</definedName>
    <definedName name="E_315MVA_Addl_Page2" localSheetId="17">#REF!</definedName>
    <definedName name="E_315MVA_Addl_Page2" localSheetId="18">#REF!</definedName>
    <definedName name="E_315MVA_Addl_Page2" localSheetId="19">#REF!</definedName>
    <definedName name="E_315MVA_Addl_Page2" localSheetId="26">#REF!</definedName>
    <definedName name="E_315MVA_Addl_Page2" localSheetId="27">#REF!</definedName>
    <definedName name="E_315MVA_Addl_Page2" localSheetId="28">#REF!</definedName>
    <definedName name="E_315MVA_Addl_Page2" localSheetId="48">#REF!</definedName>
    <definedName name="E_315MVA_Addl_Page2" localSheetId="47">#REF!</definedName>
    <definedName name="E_315MVA_Addl_Page2">#REF!</definedName>
    <definedName name="Fuel_Exp_CY" localSheetId="50">#REF!</definedName>
    <definedName name="Fuel_Exp_CY" localSheetId="51">#REF!</definedName>
    <definedName name="Fuel_Exp_CY" localSheetId="2">#REF!</definedName>
    <definedName name="Fuel_Exp_CY" localSheetId="3">#REF!</definedName>
    <definedName name="Fuel_Exp_CY" localSheetId="4">#REF!</definedName>
    <definedName name="Fuel_Exp_CY" localSheetId="5">#REF!</definedName>
    <definedName name="Fuel_Exp_CY" localSheetId="6">#REF!</definedName>
    <definedName name="Fuel_Exp_CY" localSheetId="7">#REF!</definedName>
    <definedName name="Fuel_Exp_CY" localSheetId="8">#REF!</definedName>
    <definedName name="Fuel_Exp_CY" localSheetId="17">#REF!</definedName>
    <definedName name="Fuel_Exp_CY" localSheetId="18">#REF!</definedName>
    <definedName name="Fuel_Exp_CY" localSheetId="19">#REF!</definedName>
    <definedName name="Fuel_Exp_CY" localSheetId="26">#REF!</definedName>
    <definedName name="Fuel_Exp_CY" localSheetId="27">#REF!</definedName>
    <definedName name="Fuel_Exp_CY" localSheetId="28">#REF!</definedName>
    <definedName name="Fuel_Exp_CY" localSheetId="48">#REF!</definedName>
    <definedName name="Fuel_Exp_CY" localSheetId="47">#REF!</definedName>
    <definedName name="Fuel_Exp_CY">#REF!</definedName>
    <definedName name="Fuel_Exp_EY" localSheetId="50">#REF!</definedName>
    <definedName name="Fuel_Exp_EY" localSheetId="51">#REF!</definedName>
    <definedName name="Fuel_Exp_EY" localSheetId="2">#REF!</definedName>
    <definedName name="Fuel_Exp_EY" localSheetId="3">#REF!</definedName>
    <definedName name="Fuel_Exp_EY" localSheetId="4">#REF!</definedName>
    <definedName name="Fuel_Exp_EY" localSheetId="5">#REF!</definedName>
    <definedName name="Fuel_Exp_EY" localSheetId="6">#REF!</definedName>
    <definedName name="Fuel_Exp_EY" localSheetId="7">#REF!</definedName>
    <definedName name="Fuel_Exp_EY" localSheetId="8">#REF!</definedName>
    <definedName name="Fuel_Exp_EY" localSheetId="17">#REF!</definedName>
    <definedName name="Fuel_Exp_EY" localSheetId="18">#REF!</definedName>
    <definedName name="Fuel_Exp_EY" localSheetId="19">#REF!</definedName>
    <definedName name="Fuel_Exp_EY" localSheetId="26">#REF!</definedName>
    <definedName name="Fuel_Exp_EY" localSheetId="27">#REF!</definedName>
    <definedName name="Fuel_Exp_EY" localSheetId="28">#REF!</definedName>
    <definedName name="Fuel_Exp_EY" localSheetId="48">#REF!</definedName>
    <definedName name="Fuel_Exp_EY" localSheetId="47">#REF!</definedName>
    <definedName name="Fuel_Exp_EY">#REF!</definedName>
    <definedName name="Fuel_Exp_PY" localSheetId="50">#REF!</definedName>
    <definedName name="Fuel_Exp_PY" localSheetId="51">#REF!</definedName>
    <definedName name="Fuel_Exp_PY" localSheetId="2">#REF!</definedName>
    <definedName name="Fuel_Exp_PY" localSheetId="3">#REF!</definedName>
    <definedName name="Fuel_Exp_PY" localSheetId="4">#REF!</definedName>
    <definedName name="Fuel_Exp_PY" localSheetId="5">#REF!</definedName>
    <definedName name="Fuel_Exp_PY" localSheetId="6">#REF!</definedName>
    <definedName name="Fuel_Exp_PY" localSheetId="7">#REF!</definedName>
    <definedName name="Fuel_Exp_PY" localSheetId="8">#REF!</definedName>
    <definedName name="Fuel_Exp_PY" localSheetId="17">#REF!</definedName>
    <definedName name="Fuel_Exp_PY" localSheetId="18">#REF!</definedName>
    <definedName name="Fuel_Exp_PY" localSheetId="19">#REF!</definedName>
    <definedName name="Fuel_Exp_PY" localSheetId="26">#REF!</definedName>
    <definedName name="Fuel_Exp_PY" localSheetId="27">#REF!</definedName>
    <definedName name="Fuel_Exp_PY" localSheetId="28">#REF!</definedName>
    <definedName name="Fuel_Exp_PY" localSheetId="48">#REF!</definedName>
    <definedName name="Fuel_Exp_PY" localSheetId="47">#REF!</definedName>
    <definedName name="Fuel_Exp_PY">#REF!</definedName>
    <definedName name="hhhh" localSheetId="2">#REF!</definedName>
    <definedName name="hhhh" localSheetId="3">#REF!</definedName>
    <definedName name="hhhh" localSheetId="4">#REF!</definedName>
    <definedName name="hhhh" localSheetId="5">#REF!</definedName>
    <definedName name="hhhh" localSheetId="6">#REF!</definedName>
    <definedName name="hhhh" localSheetId="7">#REF!</definedName>
    <definedName name="hhhh" localSheetId="17">#REF!</definedName>
    <definedName name="hhhh" localSheetId="18">#REF!</definedName>
    <definedName name="hhhh" localSheetId="19">#REF!</definedName>
    <definedName name="hhhh">#REF!</definedName>
    <definedName name="Intt_Charge_cY" localSheetId="50">#REF!,#REF!</definedName>
    <definedName name="Intt_Charge_cY" localSheetId="51">#REF!,#REF!</definedName>
    <definedName name="Intt_Charge_cY" localSheetId="2">#REF!,#REF!</definedName>
    <definedName name="Intt_Charge_cY" localSheetId="3">#REF!,#REF!</definedName>
    <definedName name="Intt_Charge_cY" localSheetId="4">#REF!,#REF!</definedName>
    <definedName name="Intt_Charge_cY" localSheetId="5">#REF!,#REF!</definedName>
    <definedName name="Intt_Charge_cY" localSheetId="6">#REF!,#REF!</definedName>
    <definedName name="Intt_Charge_cY" localSheetId="7">#REF!,#REF!</definedName>
    <definedName name="Intt_Charge_cY" localSheetId="8">#REF!,#REF!</definedName>
    <definedName name="Intt_Charge_cY" localSheetId="17">#REF!,#REF!</definedName>
    <definedName name="Intt_Charge_cY" localSheetId="18">#REF!,#REF!</definedName>
    <definedName name="Intt_Charge_cY" localSheetId="19">#REF!,#REF!</definedName>
    <definedName name="Intt_Charge_cY" localSheetId="22">#REF!,#REF!</definedName>
    <definedName name="Intt_Charge_cY" localSheetId="23">#REF!,#REF!</definedName>
    <definedName name="Intt_Charge_cY" localSheetId="24">#REF!,#REF!</definedName>
    <definedName name="Intt_Charge_cY" localSheetId="26">#REF!,#REF!</definedName>
    <definedName name="Intt_Charge_cY" localSheetId="27">#REF!,#REF!</definedName>
    <definedName name="Intt_Charge_cY" localSheetId="28">#REF!,#REF!</definedName>
    <definedName name="Intt_Charge_cY" localSheetId="48">#REF!,#REF!</definedName>
    <definedName name="Intt_Charge_cY" localSheetId="47">#REF!,#REF!</definedName>
    <definedName name="Intt_Charge_cY">#REF!,#REF!</definedName>
    <definedName name="Intt_Charge_cy_1" localSheetId="8">'[4]A 3.7'!$H$35,'[4]A 3.7'!$H$44</definedName>
    <definedName name="Intt_Charge_cy_1">'[4]A 3.7'!$H$35,'[4]A 3.7'!$H$44</definedName>
    <definedName name="Intt_Charge_eY" localSheetId="50">#REF!,#REF!</definedName>
    <definedName name="Intt_Charge_eY" localSheetId="51">#REF!,#REF!</definedName>
    <definedName name="Intt_Charge_eY" localSheetId="2">#REF!,#REF!</definedName>
    <definedName name="Intt_Charge_eY" localSheetId="3">#REF!,#REF!</definedName>
    <definedName name="Intt_Charge_eY" localSheetId="4">#REF!,#REF!</definedName>
    <definedName name="Intt_Charge_eY" localSheetId="5">#REF!,#REF!</definedName>
    <definedName name="Intt_Charge_eY" localSheetId="6">#REF!,#REF!</definedName>
    <definedName name="Intt_Charge_eY" localSheetId="7">#REF!,#REF!</definedName>
    <definedName name="Intt_Charge_eY" localSheetId="8">#REF!,#REF!</definedName>
    <definedName name="Intt_Charge_eY" localSheetId="17">#REF!,#REF!</definedName>
    <definedName name="Intt_Charge_eY" localSheetId="18">#REF!,#REF!</definedName>
    <definedName name="Intt_Charge_eY" localSheetId="19">#REF!,#REF!</definedName>
    <definedName name="Intt_Charge_eY" localSheetId="26">#REF!,#REF!</definedName>
    <definedName name="Intt_Charge_eY" localSheetId="27">#REF!,#REF!</definedName>
    <definedName name="Intt_Charge_eY" localSheetId="28">#REF!,#REF!</definedName>
    <definedName name="Intt_Charge_eY" localSheetId="48">#REF!,#REF!</definedName>
    <definedName name="Intt_Charge_eY" localSheetId="47">#REF!,#REF!</definedName>
    <definedName name="Intt_Charge_eY">#REF!,#REF!</definedName>
    <definedName name="Intt_Charge_ey_1" localSheetId="8">'[4]A 3.7'!$I$35,'[4]A 3.7'!$I$44</definedName>
    <definedName name="Intt_Charge_ey_1">'[4]A 3.7'!$I$35,'[4]A 3.7'!$I$44</definedName>
    <definedName name="Intt_Charge_PY" localSheetId="50">#REF!,#REF!</definedName>
    <definedName name="Intt_Charge_PY" localSheetId="51">#REF!,#REF!</definedName>
    <definedName name="Intt_Charge_PY" localSheetId="2">#REF!,#REF!</definedName>
    <definedName name="Intt_Charge_PY" localSheetId="3">#REF!,#REF!</definedName>
    <definedName name="Intt_Charge_PY" localSheetId="4">#REF!,#REF!</definedName>
    <definedName name="Intt_Charge_PY" localSheetId="5">#REF!,#REF!</definedName>
    <definedName name="Intt_Charge_PY" localSheetId="6">#REF!,#REF!</definedName>
    <definedName name="Intt_Charge_PY" localSheetId="7">#REF!,#REF!</definedName>
    <definedName name="Intt_Charge_PY" localSheetId="8">#REF!,#REF!</definedName>
    <definedName name="Intt_Charge_PY" localSheetId="17">#REF!,#REF!</definedName>
    <definedName name="Intt_Charge_PY" localSheetId="18">#REF!,#REF!</definedName>
    <definedName name="Intt_Charge_PY" localSheetId="19">#REF!,#REF!</definedName>
    <definedName name="Intt_Charge_PY" localSheetId="26">#REF!,#REF!</definedName>
    <definedName name="Intt_Charge_PY" localSheetId="27">#REF!,#REF!</definedName>
    <definedName name="Intt_Charge_PY" localSheetId="28">#REF!,#REF!</definedName>
    <definedName name="Intt_Charge_PY" localSheetId="48">#REF!,#REF!</definedName>
    <definedName name="Intt_Charge_PY" localSheetId="47">#REF!,#REF!</definedName>
    <definedName name="Intt_Charge_PY">#REF!,#REF!</definedName>
    <definedName name="Intt_Charge_py_1" localSheetId="8">'[4]A 3.7'!$G$35,'[4]A 3.7'!$G$44</definedName>
    <definedName name="Intt_Charge_py_1">'[4]A 3.7'!$G$35,'[4]A 3.7'!$G$44</definedName>
    <definedName name="K2000_" localSheetId="8">#N/A</definedName>
    <definedName name="K2000_">#N/A</definedName>
    <definedName name="Pop_Ratio" localSheetId="50">#REF!</definedName>
    <definedName name="Pop_Ratio" localSheetId="51">#REF!</definedName>
    <definedName name="Pop_Ratio" localSheetId="2">#REF!</definedName>
    <definedName name="Pop_Ratio" localSheetId="3">#REF!</definedName>
    <definedName name="Pop_Ratio" localSheetId="4">#REF!</definedName>
    <definedName name="Pop_Ratio" localSheetId="5">#REF!</definedName>
    <definedName name="Pop_Ratio" localSheetId="6">#REF!</definedName>
    <definedName name="Pop_Ratio" localSheetId="7">#REF!</definedName>
    <definedName name="Pop_Ratio" localSheetId="8">#REF!</definedName>
    <definedName name="Pop_Ratio" localSheetId="17">#REF!</definedName>
    <definedName name="Pop_Ratio" localSheetId="18">#REF!</definedName>
    <definedName name="Pop_Ratio" localSheetId="19">#REF!</definedName>
    <definedName name="Pop_Ratio" localSheetId="22">#REF!</definedName>
    <definedName name="Pop_Ratio" localSheetId="23">#REF!</definedName>
    <definedName name="Pop_Ratio" localSheetId="24">#REF!</definedName>
    <definedName name="Pop_Ratio" localSheetId="26">#REF!</definedName>
    <definedName name="Pop_Ratio" localSheetId="27">#REF!</definedName>
    <definedName name="Pop_Ratio" localSheetId="28">#REF!</definedName>
    <definedName name="Pop_Ratio" localSheetId="48">#REF!</definedName>
    <definedName name="Pop_Ratio" localSheetId="47">#REF!</definedName>
    <definedName name="Pop_Ratio">#REF!</definedName>
    <definedName name="_xlnm.Print_Area" localSheetId="50">'D BS'!$A$1:$J$58</definedName>
    <definedName name="_xlnm.Print_Area" localSheetId="51">'D CF'!$A$1:$J$79</definedName>
    <definedName name="_xlnm.Print_Area" localSheetId="2">'D2.1(2016-17)'!$A$1:$Y$70</definedName>
    <definedName name="_xlnm.Print_Area" localSheetId="3">'D2.1(2017-18)'!$A$1:$Y$70</definedName>
    <definedName name="_xlnm.Print_Area" localSheetId="4">'D2.1(2018-19)'!$A$1:$Y$70</definedName>
    <definedName name="_xlnm.Print_Area" localSheetId="5">'D2.1(2019-20)'!$A$1:$Y$70</definedName>
    <definedName name="_xlnm.Print_Area" localSheetId="6">'D2.1(2020-21) '!$A$1:$Y$70</definedName>
    <definedName name="_xlnm.Print_Area" localSheetId="7">'D2.1(2021-22)'!$A$1:$Y$70</definedName>
    <definedName name="_xlnm.Print_Area" localSheetId="8">D2.2!$A$1:$K$19</definedName>
    <definedName name="_xlnm.Print_Area" localSheetId="9">D2.3!$A$1:$I$41</definedName>
    <definedName name="_xlnm.Print_Area" localSheetId="10">'D2.4 '!$A$1:$L$32</definedName>
    <definedName name="_xlnm.Print_Area" localSheetId="11">D2.5!$A$1:$N$22</definedName>
    <definedName name="_xlnm.Print_Area" localSheetId="12">'D2.6 '!$A$1:$L$18</definedName>
    <definedName name="_xlnm.Print_Area" localSheetId="13">D2.7!$A$1:$L$25</definedName>
    <definedName name="_xlnm.Print_Area" localSheetId="17">'D3.1 (2019-20)'!$A$1:$R$16</definedName>
    <definedName name="_xlnm.Print_Area" localSheetId="18">'D3.1 (2020-21)'!$A$1:$R$16</definedName>
    <definedName name="_xlnm.Print_Area" localSheetId="19">'D3.1 (2021-22)'!$A$1:$R$16</definedName>
    <definedName name="_xlnm.Print_Area" localSheetId="14">'D3.1(2016-17)'!$A$1:$R$16</definedName>
    <definedName name="_xlnm.Print_Area" localSheetId="15">'D3.1(2017-18)'!$A$1:$R$16</definedName>
    <definedName name="_xlnm.Print_Area" localSheetId="16">'D3.1(2018-19)'!$A$1:$R$16</definedName>
    <definedName name="_xlnm.Print_Area" localSheetId="20">'D3.2 &amp; 3.3'!$A$1:$P$21</definedName>
    <definedName name="_xlnm.Print_Area" localSheetId="21">D3.4!$A$1:$N$61</definedName>
    <definedName name="_xlnm.Print_Area" localSheetId="22">'D3.4(a)'!$A$1:$I$38</definedName>
    <definedName name="_xlnm.Print_Area" localSheetId="23">'D3.4(b)'!$A$1:$I$49</definedName>
    <definedName name="_xlnm.Print_Area" localSheetId="24">'D3.4(c)'!$A$1:$J$24</definedName>
    <definedName name="_xlnm.Print_Area" localSheetId="25">D3.5!$A$1:$S$43</definedName>
    <definedName name="_xlnm.Print_Area" localSheetId="26">'D3.6(a)'!$A$1:$K$52</definedName>
    <definedName name="_xlnm.Print_Area" localSheetId="27">'D3.6(b)'!$A$1:$L$22</definedName>
    <definedName name="_xlnm.Print_Area" localSheetId="28">'D3.6(c)'!$A$1:$L$22</definedName>
    <definedName name="_xlnm.Print_Area" localSheetId="29">D3.7!$A$1:$N$22</definedName>
    <definedName name="_xlnm.Print_Area" localSheetId="30">D3.8!$A$1:$K$26</definedName>
    <definedName name="_xlnm.Print_Area" localSheetId="31">D3.9!$A$1:$J$21</definedName>
    <definedName name="_xlnm.Print_Area" localSheetId="32">D4.1!$A$1:$L$27</definedName>
    <definedName name="_xlnm.Print_Area" localSheetId="33">D4.2!$A$1:$E$18</definedName>
    <definedName name="_xlnm.Print_Area" localSheetId="34">D4.3!$A$1:$L$28</definedName>
    <definedName name="_xlnm.Print_Area" localSheetId="35">D5.1!$A$1:$I$40</definedName>
    <definedName name="_xlnm.Print_Area" localSheetId="36">D5.2!$A$1:$I$38</definedName>
    <definedName name="_xlnm.Print_Area" localSheetId="37">D5.3!$A$1:$U$56</definedName>
    <definedName name="_xlnm.Print_Area" localSheetId="38">'D6.1 '!$A$1:$I$35</definedName>
    <definedName name="_xlnm.Print_Area" localSheetId="39">D6.2!$A$1:$G$20</definedName>
    <definedName name="_xlnm.Print_Area" localSheetId="40">D7.1!$A$1:$O$26</definedName>
    <definedName name="_xlnm.Print_Area" localSheetId="41">D7.2!$A$1:$N$17</definedName>
    <definedName name="_xlnm.Print_Area" localSheetId="42">D7.3!$A$1:$I$27</definedName>
    <definedName name="_xlnm.Print_Area" localSheetId="43">'D8'!$A$1:$J$35</definedName>
    <definedName name="_xlnm.Print_Area" localSheetId="44">'D9'!$A$1:$H$42</definedName>
    <definedName name="_xlnm.Print_Area" localSheetId="0">Index!$A$1:$C$55</definedName>
    <definedName name="_xlnm.Print_Area" localSheetId="48">'KSEBL SBU-wise P&amp;L'!$A$1:$G$39</definedName>
    <definedName name="_xlnm.Print_Area" localSheetId="47">'Proposed -D P&amp;L (2016-22)'!$A$1:$J$38</definedName>
    <definedName name="_xlnm.Print_Titles" localSheetId="1">D1.1!$A:$B</definedName>
    <definedName name="_xlnm.Print_Titles" localSheetId="2">'D2.1(2016-17)'!$A:$B</definedName>
    <definedName name="_xlnm.Print_Titles" localSheetId="3">'D2.1(2017-18)'!$A:$B</definedName>
    <definedName name="_xlnm.Print_Titles" localSheetId="4">'D2.1(2018-19)'!$A:$B</definedName>
    <definedName name="_xlnm.Print_Titles" localSheetId="5">'D2.1(2019-20)'!$A:$B</definedName>
    <definedName name="_xlnm.Print_Titles" localSheetId="6">'D2.1(2020-21) '!$A:$B</definedName>
    <definedName name="_xlnm.Print_Titles" localSheetId="7">'D2.1(2021-22)'!$A:$B</definedName>
    <definedName name="_xlnm.Print_Titles" localSheetId="8">D2.2!$1:$4</definedName>
    <definedName name="_xlnm.Print_Titles" localSheetId="9">D2.3!$1:$4</definedName>
    <definedName name="_xlnm.Print_Titles" localSheetId="10">'D2.4 '!$A:$B</definedName>
    <definedName name="_xlnm.Print_Titles" localSheetId="11">D2.5!$1:$12</definedName>
    <definedName name="_xlnm.Print_Titles" localSheetId="12">'D2.6 '!$A:$B</definedName>
    <definedName name="_xlnm.Print_Titles" localSheetId="13">D2.7!$A:$B,D2.7!$2:$4</definedName>
    <definedName name="_xlnm.Print_Titles" localSheetId="17">'D3.1 (2019-20)'!$A:$B,'D3.1 (2019-20)'!$1:$7</definedName>
    <definedName name="_xlnm.Print_Titles" localSheetId="18">'D3.1 (2020-21)'!$A:$B,'D3.1 (2020-21)'!$1:$7</definedName>
    <definedName name="_xlnm.Print_Titles" localSheetId="19">'D3.1 (2021-22)'!$A:$B,'D3.1 (2021-22)'!$1:$7</definedName>
    <definedName name="_xlnm.Print_Titles" localSheetId="14">'D3.1(2016-17)'!$A:$B,'D3.1(2016-17)'!$1:$7</definedName>
    <definedName name="_xlnm.Print_Titles" localSheetId="15">'D3.1(2017-18)'!$A:$B,'D3.1(2017-18)'!$1:$7</definedName>
    <definedName name="_xlnm.Print_Titles" localSheetId="16">'D3.1(2018-19)'!$A:$B,'D3.1(2018-19)'!$1:$7</definedName>
    <definedName name="_xlnm.Print_Titles" localSheetId="20">'D3.2 &amp; 3.3'!$1:$6</definedName>
    <definedName name="_xlnm.Print_Titles" localSheetId="22">'D3.4(a)'!$A:$B</definedName>
    <definedName name="_xlnm.Print_Titles" localSheetId="23">'D3.4(b)'!$A:$B</definedName>
    <definedName name="_xlnm.Print_Titles" localSheetId="24">'D3.4(c)'!$A:$B</definedName>
    <definedName name="_xlnm.Print_Titles" localSheetId="31">D3.9!$A:$B</definedName>
    <definedName name="_xlnm.Print_Titles" localSheetId="32">D4.1!$A:$B,D4.1!$1:$4</definedName>
    <definedName name="_xlnm.Print_Titles" localSheetId="33">D4.2!$1:$4</definedName>
    <definedName name="_xlnm.Print_Titles" localSheetId="35">D5.1!$A:$B,D5.1!$2:$11</definedName>
    <definedName name="_xlnm.Print_Titles" localSheetId="36">D5.2!$1:$10</definedName>
    <definedName name="_xlnm.Print_Titles" localSheetId="37">D5.3!$A:$B,D5.3!$1:$11</definedName>
    <definedName name="_xlnm.Print_Titles" localSheetId="39">D6.2!$A:$B</definedName>
    <definedName name="_xlnm.Print_Titles" localSheetId="40">D7.1!$1:$4</definedName>
    <definedName name="_xlnm.Print_Titles" localSheetId="41">D7.2!$1:$4</definedName>
    <definedName name="_xlnm.Print_Titles" localSheetId="43">'D8'!$1:$6</definedName>
    <definedName name="q" localSheetId="8">'[5]A 3.7'!$I$35,'[5]A 3.7'!$I$44</definedName>
    <definedName name="q">'[5]A 3.7'!$I$35,'[5]A 3.7'!$I$44</definedName>
    <definedName name="qyt" localSheetId="2">#REF!,#REF!</definedName>
    <definedName name="qyt" localSheetId="3">#REF!,#REF!</definedName>
    <definedName name="qyt" localSheetId="4">#REF!,#REF!</definedName>
    <definedName name="qyt" localSheetId="5">#REF!,#REF!</definedName>
    <definedName name="qyt" localSheetId="6">#REF!,#REF!</definedName>
    <definedName name="qyt" localSheetId="7">#REF!,#REF!</definedName>
    <definedName name="qyt" localSheetId="17">#REF!,#REF!</definedName>
    <definedName name="qyt" localSheetId="18">#REF!,#REF!</definedName>
    <definedName name="qyt" localSheetId="19">#REF!,#REF!</definedName>
    <definedName name="qyt">#REF!,#REF!</definedName>
    <definedName name="shft1">[3]SUMMERY!$P$1</definedName>
    <definedName name="shftI" localSheetId="8">[6]SUMMERY!$P$1</definedName>
    <definedName name="shftI">[6]SUMMERY!$P$1</definedName>
    <definedName name="X1_" localSheetId="50">#REF!</definedName>
    <definedName name="X1_" localSheetId="51">#REF!</definedName>
    <definedName name="X1_" localSheetId="2">#REF!</definedName>
    <definedName name="X1_" localSheetId="3">#REF!</definedName>
    <definedName name="X1_" localSheetId="4">#REF!</definedName>
    <definedName name="X1_" localSheetId="5">#REF!</definedName>
    <definedName name="X1_" localSheetId="6">#REF!</definedName>
    <definedName name="X1_" localSheetId="7">#REF!</definedName>
    <definedName name="X1_" localSheetId="8">#REF!</definedName>
    <definedName name="X1_" localSheetId="17">#REF!</definedName>
    <definedName name="X1_" localSheetId="18">#REF!</definedName>
    <definedName name="X1_" localSheetId="19">#REF!</definedName>
    <definedName name="X1_" localSheetId="22">#REF!</definedName>
    <definedName name="X1_" localSheetId="23">#REF!</definedName>
    <definedName name="X1_" localSheetId="24">#REF!</definedName>
    <definedName name="X1_" localSheetId="26">#REF!</definedName>
    <definedName name="X1_" localSheetId="27">#REF!</definedName>
    <definedName name="X1_" localSheetId="28">#REF!</definedName>
    <definedName name="X1_" localSheetId="48">#REF!</definedName>
    <definedName name="X1_" localSheetId="47">#REF!</definedName>
    <definedName name="X1_">#REF!</definedName>
    <definedName name="X1_2" localSheetId="2">#REF!</definedName>
    <definedName name="X1_2" localSheetId="3">#REF!</definedName>
    <definedName name="X1_2" localSheetId="4">#REF!</definedName>
    <definedName name="X1_2" localSheetId="5">#REF!</definedName>
    <definedName name="X1_2" localSheetId="6">#REF!</definedName>
    <definedName name="X1_2" localSheetId="7">#REF!</definedName>
    <definedName name="X1_2" localSheetId="17">#REF!</definedName>
    <definedName name="X1_2" localSheetId="18">#REF!</definedName>
    <definedName name="X1_2" localSheetId="19">#REF!</definedName>
    <definedName name="X1_2">#REF!</definedName>
    <definedName name="YEAR" localSheetId="50">#REF!</definedName>
    <definedName name="YEAR" localSheetId="51">#REF!</definedName>
    <definedName name="YEAR" localSheetId="2">#REF!</definedName>
    <definedName name="YEAR" localSheetId="3">#REF!</definedName>
    <definedName name="YEAR" localSheetId="4">#REF!</definedName>
    <definedName name="YEAR" localSheetId="5">#REF!</definedName>
    <definedName name="YEAR" localSheetId="6">#REF!</definedName>
    <definedName name="YEAR" localSheetId="7">#REF!</definedName>
    <definedName name="YEAR" localSheetId="17">#REF!</definedName>
    <definedName name="YEAR" localSheetId="18">#REF!</definedName>
    <definedName name="YEAR" localSheetId="19">#REF!</definedName>
    <definedName name="YEAR" localSheetId="14">#REF!</definedName>
    <definedName name="YEAR" localSheetId="15">#REF!</definedName>
    <definedName name="YEAR" localSheetId="16">#REF!</definedName>
    <definedName name="YEAR" localSheetId="20">#REF!</definedName>
    <definedName name="YEAR" localSheetId="21">#REF!</definedName>
    <definedName name="YEAR" localSheetId="22">#REF!</definedName>
    <definedName name="YEAR" localSheetId="23">#REF!</definedName>
    <definedName name="YEAR" localSheetId="24">#REF!</definedName>
    <definedName name="YEAR" localSheetId="26">#REF!</definedName>
    <definedName name="YEAR" localSheetId="27">#REF!</definedName>
    <definedName name="YEAR" localSheetId="28">#REF!</definedName>
    <definedName name="YEAR" localSheetId="29">#REF!</definedName>
    <definedName name="YEAR" localSheetId="30">#REF!</definedName>
    <definedName name="YEAR" localSheetId="40">#REF!</definedName>
    <definedName name="YEAR" localSheetId="41">#REF!</definedName>
    <definedName name="YEAR" localSheetId="42">#REF!</definedName>
    <definedName name="YEAR" localSheetId="43">#REF!</definedName>
    <definedName name="YEAR" localSheetId="48">#REF!</definedName>
    <definedName name="YEAR" localSheetId="47">#REF!</definedName>
    <definedName name="YEAR">#REF!</definedName>
    <definedName name="Year1" localSheetId="50">#REF!</definedName>
    <definedName name="Year1" localSheetId="51">#REF!</definedName>
    <definedName name="Year1" localSheetId="2">#REF!</definedName>
    <definedName name="Year1" localSheetId="3">#REF!</definedName>
    <definedName name="Year1" localSheetId="4">#REF!</definedName>
    <definedName name="Year1" localSheetId="5">#REF!</definedName>
    <definedName name="Year1" localSheetId="6">#REF!</definedName>
    <definedName name="Year1" localSheetId="7">#REF!</definedName>
    <definedName name="Year1" localSheetId="17">#REF!</definedName>
    <definedName name="Year1" localSheetId="18">#REF!</definedName>
    <definedName name="Year1" localSheetId="19">#REF!</definedName>
    <definedName name="Year1" localSheetId="26">#REF!</definedName>
    <definedName name="Year1" localSheetId="27">#REF!</definedName>
    <definedName name="Year1" localSheetId="28">#REF!</definedName>
    <definedName name="Year1" localSheetId="48">#REF!</definedName>
    <definedName name="Year1" localSheetId="47">#REF!</definedName>
    <definedName name="Year1">#REF!</definedName>
  </definedNames>
  <calcPr calcId="152511"/>
  <customWorkbookViews>
    <customWorkbookView name="pwc - Personal View" guid="{27D12961-173A-4489-A10F-A4DC25325BA0}" mergeInterval="0" personalView="1" maximized="1" windowWidth="610" windowHeight="310" activeSheetId="3" showStatusbar="0"/>
  </customWorkbookViews>
</workbook>
</file>

<file path=xl/calcChain.xml><?xml version="1.0" encoding="utf-8"?>
<calcChain xmlns="http://schemas.openxmlformats.org/spreadsheetml/2006/main">
  <c r="H11" i="86" l="1"/>
  <c r="I11" i="86" s="1"/>
  <c r="G11" i="86"/>
  <c r="F11" i="86"/>
  <c r="I10" i="86"/>
  <c r="H10" i="86"/>
  <c r="G10" i="86"/>
  <c r="F10" i="86"/>
  <c r="E10" i="86"/>
  <c r="I9" i="86"/>
  <c r="H9" i="86"/>
  <c r="G9" i="86"/>
  <c r="F9" i="86"/>
  <c r="E9" i="86"/>
  <c r="D10" i="86"/>
  <c r="D9" i="86"/>
  <c r="F11" i="85"/>
  <c r="G11" i="85" s="1"/>
  <c r="H11" i="85" s="1"/>
  <c r="I11" i="85" s="1"/>
  <c r="I9" i="85"/>
  <c r="H9" i="85"/>
  <c r="G9" i="85"/>
  <c r="F9" i="85"/>
  <c r="E9" i="85"/>
  <c r="D9" i="85"/>
  <c r="D59" i="85" l="1"/>
  <c r="I47" i="80" l="1"/>
  <c r="I37" i="80"/>
  <c r="P30" i="80"/>
  <c r="P29" i="80"/>
  <c r="P28" i="80"/>
  <c r="O28" i="80"/>
  <c r="P27" i="80"/>
  <c r="O27" i="80"/>
  <c r="P24" i="80"/>
  <c r="P22" i="80"/>
  <c r="P21" i="80"/>
  <c r="P20" i="80"/>
  <c r="P19" i="80"/>
  <c r="E5" i="97"/>
  <c r="Z20" i="116"/>
  <c r="Z16" i="117"/>
  <c r="Z22" i="117" s="1"/>
  <c r="Z25" i="117" s="1"/>
  <c r="C22" i="83"/>
  <c r="Z20" i="117"/>
  <c r="Z15" i="116"/>
  <c r="D5" i="97"/>
  <c r="D12" i="115"/>
  <c r="D12" i="114"/>
  <c r="F25" i="80"/>
  <c r="D28" i="114"/>
  <c r="D28" i="115"/>
  <c r="G34" i="115"/>
  <c r="G18" i="47"/>
  <c r="D20" i="115"/>
  <c r="D20" i="114"/>
  <c r="C8" i="33"/>
  <c r="O36" i="78"/>
  <c r="N36" i="78"/>
  <c r="M36" i="78"/>
  <c r="D18" i="115"/>
  <c r="D18" i="114"/>
  <c r="A29" i="97"/>
  <c r="A30" i="97"/>
  <c r="A31" i="97"/>
  <c r="A32" i="97"/>
  <c r="G19" i="54"/>
  <c r="G20" i="54"/>
  <c r="G21" i="54"/>
  <c r="G22" i="54"/>
  <c r="G23" i="54"/>
  <c r="G24" i="54"/>
  <c r="G25" i="54"/>
  <c r="G26" i="54"/>
  <c r="G27" i="54"/>
  <c r="G28" i="54"/>
  <c r="G29" i="54"/>
  <c r="G31" i="54"/>
  <c r="G32" i="54"/>
  <c r="G33" i="54"/>
  <c r="G34" i="54"/>
  <c r="G35" i="54"/>
  <c r="G36" i="54"/>
  <c r="G37" i="54"/>
  <c r="G13" i="54"/>
  <c r="G14" i="54"/>
  <c r="G17" i="54"/>
  <c r="F54" i="57"/>
  <c r="G16" i="54"/>
  <c r="G18" i="54"/>
  <c r="G15" i="54"/>
  <c r="D17" i="115"/>
  <c r="D17" i="114"/>
  <c r="G12" i="54"/>
  <c r="D14" i="114"/>
  <c r="D15" i="114"/>
  <c r="D14" i="115"/>
  <c r="D15" i="115"/>
  <c r="F42" i="57"/>
  <c r="G38" i="54"/>
  <c r="G30" i="54"/>
  <c r="S21" i="57"/>
  <c r="S22" i="57"/>
  <c r="S23" i="57"/>
  <c r="S24" i="57"/>
  <c r="S25" i="57"/>
  <c r="S26" i="57"/>
  <c r="S27" i="57"/>
  <c r="S28" i="57"/>
  <c r="S29" i="57"/>
  <c r="S30" i="57"/>
  <c r="S31" i="57"/>
  <c r="S32" i="57"/>
  <c r="S33" i="57"/>
  <c r="S34" i="57"/>
  <c r="S35" i="57"/>
  <c r="S36" i="57"/>
  <c r="S37" i="57"/>
  <c r="S38" i="57"/>
  <c r="S39" i="57"/>
  <c r="S40" i="57"/>
  <c r="S41" i="57"/>
  <c r="S45" i="57"/>
  <c r="S46" i="57"/>
  <c r="S47" i="57"/>
  <c r="S48" i="57"/>
  <c r="S49" i="57"/>
  <c r="S51" i="57"/>
  <c r="S52" i="57"/>
  <c r="S15" i="57"/>
  <c r="S44" i="57"/>
  <c r="S19" i="57"/>
  <c r="S20" i="57"/>
  <c r="S18" i="57"/>
  <c r="S14" i="57"/>
  <c r="H42" i="57"/>
  <c r="S42" i="57"/>
  <c r="S13" i="57"/>
  <c r="G54" i="57"/>
  <c r="C48" i="33"/>
  <c r="C47" i="33"/>
  <c r="C44" i="33"/>
  <c r="H54" i="57"/>
  <c r="S50" i="57"/>
  <c r="S53" i="57"/>
  <c r="C24" i="33"/>
  <c r="C23" i="33"/>
  <c r="C21" i="33"/>
  <c r="C20" i="33"/>
  <c r="C19" i="33"/>
  <c r="A12" i="79"/>
  <c r="A13" i="79"/>
  <c r="A14" i="79"/>
  <c r="A15" i="79"/>
  <c r="A16" i="79"/>
  <c r="A17" i="79"/>
  <c r="A18" i="79"/>
  <c r="A19" i="79"/>
  <c r="A20" i="79"/>
  <c r="A21" i="79"/>
  <c r="A22" i="79"/>
  <c r="A23" i="79"/>
  <c r="A24" i="79"/>
  <c r="A25" i="79"/>
  <c r="A26" i="79"/>
  <c r="A27" i="79"/>
  <c r="A28" i="79"/>
  <c r="A29" i="79"/>
  <c r="A30" i="79"/>
  <c r="A31" i="79"/>
  <c r="A32" i="79"/>
  <c r="A33" i="79"/>
  <c r="A34" i="79"/>
  <c r="A35" i="79"/>
  <c r="A36" i="79"/>
  <c r="A37" i="79"/>
  <c r="A38" i="79"/>
  <c r="A39" i="79"/>
  <c r="A40" i="79"/>
  <c r="A41" i="79"/>
  <c r="A42" i="79"/>
  <c r="A43" i="79"/>
  <c r="A44" i="79"/>
  <c r="C26" i="33"/>
  <c r="C18" i="33"/>
  <c r="C16" i="33"/>
  <c r="C17" i="33"/>
  <c r="A22" i="54"/>
  <c r="A23" i="54"/>
  <c r="A24" i="54"/>
  <c r="A25" i="54"/>
  <c r="A26" i="54"/>
  <c r="A27" i="54"/>
  <c r="A28" i="54"/>
  <c r="A13" i="54"/>
  <c r="C23" i="64"/>
  <c r="A33" i="54"/>
  <c r="A34" i="54"/>
  <c r="A35" i="54"/>
  <c r="A36" i="54"/>
  <c r="A37" i="54"/>
  <c r="A38" i="54"/>
  <c r="E11" i="57"/>
  <c r="F11" i="57"/>
  <c r="G11" i="57"/>
  <c r="H11" i="57"/>
  <c r="I11" i="57"/>
  <c r="J11" i="57"/>
  <c r="K11" i="57"/>
  <c r="L11" i="57"/>
  <c r="M11" i="57"/>
  <c r="N11" i="57"/>
  <c r="O11" i="57"/>
  <c r="P11" i="57"/>
  <c r="Q11" i="57"/>
  <c r="R11" i="57"/>
  <c r="S11" i="57"/>
  <c r="T11" i="57"/>
  <c r="U11" i="57"/>
  <c r="A8" i="33"/>
  <c r="A9" i="33"/>
  <c r="A10" i="33"/>
  <c r="A11" i="33"/>
  <c r="A12" i="33"/>
  <c r="A13" i="33"/>
  <c r="A14" i="33"/>
  <c r="A15" i="33"/>
  <c r="C12" i="33"/>
  <c r="C10" i="33"/>
  <c r="C9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15" i="33"/>
  <c r="C14" i="33"/>
  <c r="C13" i="33"/>
  <c r="C11" i="33"/>
  <c r="C7" i="33"/>
  <c r="B16" i="64"/>
  <c r="B17" i="64"/>
  <c r="B18" i="64"/>
  <c r="A16" i="54"/>
  <c r="A17" i="54"/>
  <c r="A18" i="54"/>
  <c r="A19" i="54"/>
  <c r="A16" i="33"/>
  <c r="A17" i="33"/>
  <c r="A18" i="33"/>
  <c r="A19" i="33"/>
  <c r="A20" i="33"/>
  <c r="A21" i="33"/>
  <c r="A22" i="33"/>
  <c r="A23" i="33"/>
  <c r="A24" i="33"/>
  <c r="A25" i="33"/>
  <c r="A26" i="33"/>
  <c r="A27" i="33"/>
  <c r="A28" i="33"/>
  <c r="A29" i="33"/>
  <c r="A30" i="33"/>
  <c r="A31" i="33"/>
  <c r="A32" i="33"/>
  <c r="A33" i="33"/>
  <c r="A34" i="33"/>
  <c r="A35" i="33"/>
  <c r="A36" i="33"/>
  <c r="A37" i="33"/>
  <c r="A38" i="33"/>
  <c r="A39" i="33"/>
  <c r="A40" i="33"/>
  <c r="A41" i="33"/>
  <c r="D35" i="115"/>
  <c r="D35" i="114"/>
  <c r="G30" i="114" l="1"/>
  <c r="K28" i="83"/>
  <c r="L28" i="83" s="1"/>
  <c r="G34" i="114"/>
  <c r="G28" i="115"/>
  <c r="G12" i="115"/>
  <c r="H12" i="115" s="1"/>
  <c r="K30" i="83"/>
  <c r="G12" i="114"/>
  <c r="H12" i="114" s="1"/>
  <c r="G30" i="115"/>
  <c r="H28" i="115"/>
  <c r="K34" i="83"/>
  <c r="G28" i="114"/>
  <c r="H28" i="114" s="1"/>
  <c r="D19" i="115"/>
  <c r="D19" i="114"/>
  <c r="J18" i="56" l="1"/>
  <c r="J20" i="56" s="1"/>
  <c r="J63" i="67"/>
  <c r="D21" i="114" l="1"/>
  <c r="D22" i="114" s="1"/>
  <c r="D30" i="114" s="1"/>
  <c r="D21" i="115"/>
  <c r="D22" i="115" s="1"/>
  <c r="D30" i="115" s="1"/>
  <c r="E59" i="85" l="1"/>
  <c r="K18" i="56"/>
  <c r="K20" i="56" s="1"/>
  <c r="L30" i="83"/>
  <c r="H30" i="114"/>
  <c r="D31" i="114"/>
  <c r="D34" i="114" s="1"/>
  <c r="H30" i="115"/>
  <c r="D31" i="115"/>
  <c r="D34" i="115" s="1"/>
  <c r="L18" i="56" l="1"/>
  <c r="L20" i="56" s="1"/>
  <c r="L34" i="83"/>
  <c r="M18" i="56"/>
  <c r="M20" i="56" s="1"/>
  <c r="H34" i="115"/>
  <c r="D36" i="115"/>
  <c r="H34" i="114"/>
  <c r="D36" i="114"/>
  <c r="F59" i="85" l="1"/>
  <c r="G59" i="85" l="1"/>
  <c r="I59" i="85" l="1"/>
  <c r="H59" i="85"/>
</calcChain>
</file>

<file path=xl/comments1.xml><?xml version="1.0" encoding="utf-8"?>
<comments xmlns="http://schemas.openxmlformats.org/spreadsheetml/2006/main">
  <authors>
    <author>brillas@capitaire.com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brillas@capitaire.com:</t>
        </r>
        <r>
          <rPr>
            <sz val="9"/>
            <color indexed="81"/>
            <rFont val="Tahoma"/>
            <family val="2"/>
          </rPr>
          <t xml:space="preserve">
As per Annexure 1- Land is not eligible for depreciation</t>
        </r>
      </text>
    </comment>
  </commentList>
</comments>
</file>

<file path=xl/comments2.xml><?xml version="1.0" encoding="utf-8"?>
<comments xmlns="http://schemas.openxmlformats.org/spreadsheetml/2006/main">
  <authors>
    <author>brillas@capitaire.com</author>
  </authors>
  <commentList>
    <comment ref="K18" authorId="0" shapeId="0">
      <text>
        <r>
          <rPr>
            <b/>
            <sz val="9"/>
            <color indexed="81"/>
            <rFont val="Tahoma"/>
            <family val="2"/>
          </rPr>
          <t>brillas@capitaire.com:</t>
        </r>
        <r>
          <rPr>
            <sz val="9"/>
            <color indexed="81"/>
            <rFont val="Tahoma"/>
            <family val="2"/>
          </rPr>
          <t xml:space="preserve">
As per the para 26 of KSERC guidance debt equity ratio of 70:30 to be maintained. Accordingly equity is limited to 30% of cost of asset and remaining is considered as debt on which interest rate of 9.7% is applied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brillas@capitaire.com:</t>
        </r>
        <r>
          <rPr>
            <sz val="9"/>
            <color indexed="81"/>
            <rFont val="Tahoma"/>
            <family val="2"/>
          </rPr>
          <t xml:space="preserve">
As per the para 26 of KSERC guidance debt equity ratio of 70:30 to be maintained. Accordingly equity is limited to 30% of cost of asset and remaining is considered as debt on which interest rate of 9.7% is applied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brillas@capitaire.com:</t>
        </r>
        <r>
          <rPr>
            <sz val="9"/>
            <color indexed="81"/>
            <rFont val="Tahoma"/>
            <family val="2"/>
          </rPr>
          <t xml:space="preserve">
As per the para 26 of KSERC guidance debt equity ratio of 70:30 to be maintained. Accordingly equity is limited to 30% of cost of asset and remaining is considered as debt on which interest rate of 9.7% is applied</t>
        </r>
      </text>
    </comment>
    <comment ref="N18" authorId="0" shapeId="0">
      <text>
        <r>
          <rPr>
            <b/>
            <sz val="9"/>
            <color indexed="81"/>
            <rFont val="Tahoma"/>
            <family val="2"/>
          </rPr>
          <t>brillas@capitaire.com:</t>
        </r>
        <r>
          <rPr>
            <sz val="9"/>
            <color indexed="81"/>
            <rFont val="Tahoma"/>
            <family val="2"/>
          </rPr>
          <t xml:space="preserve">
As per the para 26 of KSERC guidance debt equity ratio of 70:30 to be maintained. Accordingly equity is limited to 30% of cost of asset and remaining is considered as debt on which interest rate of 9.7% is applied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13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 T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TEMP &amp; COMMEERCIAL</t>
        </r>
      </text>
    </comment>
  </commentList>
</comments>
</file>

<file path=xl/sharedStrings.xml><?xml version="1.0" encoding="utf-8"?>
<sst xmlns="http://schemas.openxmlformats.org/spreadsheetml/2006/main" count="2602" uniqueCount="1004">
  <si>
    <t>Capital spares of HV &amp; LT transmisison</t>
  </si>
  <si>
    <t xml:space="preserve">Opening Balance as on </t>
  </si>
  <si>
    <t>Interest During Const.</t>
  </si>
  <si>
    <t>Transfer to fixed Assets</t>
  </si>
  <si>
    <t>Closing Balance of WIP as on</t>
  </si>
  <si>
    <t>Industrial areas of load exceeding 5MVA#</t>
  </si>
  <si>
    <t>Percentage of consumers billed</t>
  </si>
  <si>
    <t>Defective meters/metering arrangement%</t>
  </si>
  <si>
    <t>Average tariff</t>
  </si>
  <si>
    <t>MU</t>
  </si>
  <si>
    <t>paisa/KWh</t>
  </si>
  <si>
    <t>Capitalisation</t>
  </si>
  <si>
    <t>Adjustments</t>
  </si>
  <si>
    <t>Closing balance</t>
  </si>
  <si>
    <t>Asset Description</t>
  </si>
  <si>
    <t>Asset Code</t>
  </si>
  <si>
    <t>Date of commissioning</t>
  </si>
  <si>
    <t>Exp. During the year</t>
  </si>
  <si>
    <t>C</t>
  </si>
  <si>
    <t>Additions</t>
  </si>
  <si>
    <t>Land &amp; land rights</t>
  </si>
  <si>
    <t xml:space="preserve">Others </t>
  </si>
  <si>
    <t>Other Civil works</t>
  </si>
  <si>
    <t>Sub-station equipments</t>
  </si>
  <si>
    <t>Transformers</t>
  </si>
  <si>
    <t>Batteries</t>
  </si>
  <si>
    <t>Communication equipment</t>
  </si>
  <si>
    <t>Meters</t>
  </si>
  <si>
    <t>Furniture &amp; fixtures</t>
  </si>
  <si>
    <t>Assets of Partnership projects etc.</t>
  </si>
  <si>
    <t>Assets taken over &amp; pending final valuation</t>
  </si>
  <si>
    <t>May</t>
  </si>
  <si>
    <t>Stopped Meters %</t>
  </si>
  <si>
    <t>(a)</t>
  </si>
  <si>
    <t>S.No.</t>
  </si>
  <si>
    <t>Particulars</t>
  </si>
  <si>
    <t>Remarks</t>
  </si>
  <si>
    <t>Audited</t>
  </si>
  <si>
    <t>A)</t>
  </si>
  <si>
    <t>a)</t>
  </si>
  <si>
    <t>b)</t>
  </si>
  <si>
    <t>c)</t>
  </si>
  <si>
    <t>d)</t>
  </si>
  <si>
    <t>e)</t>
  </si>
  <si>
    <t>ii)</t>
  </si>
  <si>
    <t>iii)</t>
  </si>
  <si>
    <t>i)</t>
  </si>
  <si>
    <t>iv)</t>
  </si>
  <si>
    <t>Ref</t>
  </si>
  <si>
    <t>(b)</t>
  </si>
  <si>
    <t>Revenue from sale of Electricity</t>
  </si>
  <si>
    <t>Revenue Subsidies &amp; Grants</t>
  </si>
  <si>
    <t>Any Other item</t>
  </si>
  <si>
    <t>Total</t>
  </si>
  <si>
    <t>LPS</t>
  </si>
  <si>
    <t>Office Equipments</t>
  </si>
  <si>
    <t>Vehicles</t>
  </si>
  <si>
    <t xml:space="preserve"> </t>
  </si>
  <si>
    <t>Form No.</t>
  </si>
  <si>
    <t>B</t>
  </si>
  <si>
    <t>to consumers (categories as per</t>
  </si>
  <si>
    <t>Tariff for supply of Electricity)</t>
  </si>
  <si>
    <t>Electricity Duty Recovery</t>
  </si>
  <si>
    <t>Other state Levies Recovery</t>
  </si>
  <si>
    <t>Urban areas with population exceeding 1 lakh</t>
  </si>
  <si>
    <t>Rebate</t>
  </si>
  <si>
    <t xml:space="preserve">S.No. </t>
  </si>
  <si>
    <t>Energy Sales</t>
  </si>
  <si>
    <t>MKWh</t>
  </si>
  <si>
    <t>Percent</t>
  </si>
  <si>
    <t>Revenue from Sale of Power</t>
  </si>
  <si>
    <t>Sub-total</t>
  </si>
  <si>
    <t>paisa/kwh</t>
  </si>
  <si>
    <t xml:space="preserve">Total of items not shown categorywise </t>
  </si>
  <si>
    <t>Note:-</t>
  </si>
  <si>
    <t xml:space="preserve">Particulars (specify items) </t>
  </si>
  <si>
    <t>Less</t>
  </si>
  <si>
    <t>Net chargable to revenue</t>
  </si>
  <si>
    <t>Note: - This form can be used for any other item not covered under specified forms eg.</t>
  </si>
  <si>
    <t>1. Other Debits / Credits</t>
  </si>
  <si>
    <t>2. Prior period Credits / charges</t>
  </si>
  <si>
    <t>Sub-Total</t>
  </si>
  <si>
    <t>TOTAL</t>
  </si>
  <si>
    <t>General (Other debits, write offs or any other items)</t>
  </si>
  <si>
    <t>Administration &amp; General Expenses</t>
  </si>
  <si>
    <t>S. No.</t>
  </si>
  <si>
    <t>Actual/Audited</t>
  </si>
  <si>
    <t>Remark</t>
  </si>
  <si>
    <t>Previous Year (n-1)</t>
  </si>
  <si>
    <t>Current Year (n)</t>
  </si>
  <si>
    <t>Chargable to Capital Expenses</t>
  </si>
  <si>
    <t>(Actual/Audited)</t>
  </si>
  <si>
    <t>MYT Control Period</t>
  </si>
  <si>
    <t>(n-1)</t>
  </si>
  <si>
    <t>(n)</t>
  </si>
  <si>
    <t>Number of consumers billed</t>
  </si>
  <si>
    <t>% of total Unit sold</t>
  </si>
  <si>
    <t>Energy Charges @</t>
  </si>
  <si>
    <t>Average rate/kwh</t>
  </si>
  <si>
    <t xml:space="preserve">Adjustment of past billing  </t>
  </si>
  <si>
    <t>Other charges if any@</t>
  </si>
  <si>
    <t>Other Rentals</t>
  </si>
  <si>
    <t>Misc. recoveries@</t>
  </si>
  <si>
    <t>Avg. realisation per KWh (Excluding ED &amp; Govt.levies@)</t>
  </si>
  <si>
    <t xml:space="preserve">Connected Load of consumers </t>
  </si>
  <si>
    <t>KW</t>
  </si>
  <si>
    <t>Source of Power (Station wise)</t>
  </si>
  <si>
    <t>Installed Capacity</t>
  </si>
  <si>
    <t>Utility share (%)</t>
  </si>
  <si>
    <t>Utility share (MW)</t>
  </si>
  <si>
    <t>Total Energy Sent Out (ESO) from the station (MU)</t>
  </si>
  <si>
    <t>Total Annual Fixed charges (Rs Crore)</t>
  </si>
  <si>
    <t>Capacity Charges paid/ payable by Utility (Rs Crore)</t>
  </si>
  <si>
    <t>Variable Cost per unit including Fuel Price Adjustment(Rs/kWh)</t>
  </si>
  <si>
    <t>Total Variable Charges (Rs Crore)</t>
  </si>
  <si>
    <t>Incentive (Rs Crore)</t>
  </si>
  <si>
    <t>Total Cost of Energy Received (Rs Crore)</t>
  </si>
  <si>
    <t>Avg cost of energy received (Rs/kWh)</t>
  </si>
  <si>
    <t>(Rs. Crore)</t>
  </si>
  <si>
    <t>Reference</t>
  </si>
  <si>
    <t>(Actuals/Audited)</t>
  </si>
  <si>
    <t>Apr-Sep (Actual)</t>
  </si>
  <si>
    <t>Power Purchase Expenses</t>
  </si>
  <si>
    <t>Operation &amp; Maintenance Expenses</t>
  </si>
  <si>
    <t>Employee Expenses</t>
  </si>
  <si>
    <t>Repair &amp; Maintenance Expenses</t>
  </si>
  <si>
    <t>Total Revenue Expenditure</t>
  </si>
  <si>
    <t>Less: Non Tariff Income</t>
  </si>
  <si>
    <t>Less:  Income from wheeling charges</t>
  </si>
  <si>
    <t>Less: Receipt on account of additional surcharge on charge of wheeling</t>
  </si>
  <si>
    <t>Aggregate Revenue Requirement from Retail Tariff</t>
  </si>
  <si>
    <t xml:space="preserve">Apr-Sep </t>
  </si>
  <si>
    <t>(Actual)</t>
  </si>
  <si>
    <t xml:space="preserve">Current year </t>
  </si>
  <si>
    <t>(n+1)</t>
  </si>
  <si>
    <t>Sl.No.</t>
  </si>
  <si>
    <t>Total Working Capital</t>
  </si>
  <si>
    <t>Less:</t>
  </si>
  <si>
    <t>No. of consumers</t>
  </si>
  <si>
    <t>No. of consumers billed</t>
  </si>
  <si>
    <t>Demand/ Fixed charges</t>
  </si>
  <si>
    <t>Energy Charges</t>
  </si>
  <si>
    <t>Capacitor/ Power Factor charges</t>
  </si>
  <si>
    <t>Minimum Billing</t>
  </si>
  <si>
    <t>Total Billing</t>
  </si>
  <si>
    <t>Actual/Anticipated realisation</t>
  </si>
  <si>
    <t xml:space="preserve">Units sold </t>
  </si>
  <si>
    <t>Rs Lakh</t>
  </si>
  <si>
    <t>MUs</t>
  </si>
  <si>
    <t>Nos</t>
  </si>
  <si>
    <t>Demand / Fixed charges</t>
  </si>
  <si>
    <t>Consumer category wise Existing Tariff</t>
  </si>
  <si>
    <t>Consumer category wise Proposed Tariff</t>
  </si>
  <si>
    <t>Revenue from Proposed Tariff</t>
  </si>
  <si>
    <t>Category-n</t>
  </si>
  <si>
    <t>Category-1</t>
  </si>
  <si>
    <t>LT Category</t>
  </si>
  <si>
    <t>HT Category</t>
  </si>
  <si>
    <t>Consumer Category &amp; Consumption Slab</t>
  </si>
  <si>
    <t>Mar</t>
  </si>
  <si>
    <t>Feb</t>
  </si>
  <si>
    <t>Jan</t>
  </si>
  <si>
    <t>Dec</t>
  </si>
  <si>
    <t>Nov</t>
  </si>
  <si>
    <t>Oct</t>
  </si>
  <si>
    <t>Sep</t>
  </si>
  <si>
    <t>Aug</t>
  </si>
  <si>
    <t>Jul</t>
  </si>
  <si>
    <t>Jun</t>
  </si>
  <si>
    <t>Apr</t>
  </si>
  <si>
    <t>(MU)</t>
  </si>
  <si>
    <t>Total Losses (% of Energy Input)</t>
  </si>
  <si>
    <t>Total Commercial Loss</t>
  </si>
  <si>
    <t>Total Technical Loss</t>
  </si>
  <si>
    <t>Total Losses</t>
  </si>
  <si>
    <t>Total Output</t>
  </si>
  <si>
    <t xml:space="preserve">Direct Sale </t>
  </si>
  <si>
    <t>Energy Sent to lower network</t>
  </si>
  <si>
    <t>Energy Input</t>
  </si>
  <si>
    <t>Voltage Level</t>
  </si>
  <si>
    <t>Estimated</t>
  </si>
  <si>
    <t>Note: Please give detailed explanation separately for the deviations on account of uncontrollable factors</t>
  </si>
  <si>
    <t>Other Income</t>
  </si>
  <si>
    <t>Revenue from sale of electricity</t>
  </si>
  <si>
    <t>Revenue</t>
  </si>
  <si>
    <t>Return on Equity</t>
  </si>
  <si>
    <t>Total Expenditure</t>
  </si>
  <si>
    <t>Uncontrollable</t>
  </si>
  <si>
    <t>Controllable</t>
  </si>
  <si>
    <t>Reason for Deviation</t>
  </si>
  <si>
    <t>Deviation</t>
  </si>
  <si>
    <t>Actual</t>
  </si>
  <si>
    <t>Approved</t>
  </si>
  <si>
    <t>&lt;Units&gt;</t>
  </si>
  <si>
    <t>(MW)</t>
  </si>
  <si>
    <t>Sources of power for which Network is used</t>
  </si>
  <si>
    <t>Transmission Charges</t>
  </si>
  <si>
    <t>Transmission Tariff</t>
  </si>
  <si>
    <t>Contracted Capacity</t>
  </si>
  <si>
    <t>Name of Transmission/Distribution Network Provider</t>
  </si>
  <si>
    <t>Repair and Maintenance Expense</t>
  </si>
  <si>
    <t>Revenue Subsidy and Grant</t>
  </si>
  <si>
    <t>Operations and Maintenance Expenses</t>
  </si>
  <si>
    <t>NLDC/ RLDC/ SLDC Charges</t>
  </si>
  <si>
    <t>Particular</t>
  </si>
  <si>
    <t>NLDC Charges</t>
  </si>
  <si>
    <t>Annual fee</t>
  </si>
  <si>
    <t>Any other fee</t>
  </si>
  <si>
    <t>RLDC Charges</t>
  </si>
  <si>
    <t>&lt;Specify Region&gt;</t>
  </si>
  <si>
    <t>SLDC Charges</t>
  </si>
  <si>
    <t>Ref.</t>
  </si>
  <si>
    <t xml:space="preserve">Current Year             </t>
  </si>
  <si>
    <t>Equity at the beginning of the year</t>
  </si>
  <si>
    <t>Capital Expenditure</t>
  </si>
  <si>
    <t>Equity at the end of the year</t>
  </si>
  <si>
    <t>Return Computation</t>
  </si>
  <si>
    <t>Total Return on Equity</t>
  </si>
  <si>
    <t>(5)+(6)</t>
  </si>
  <si>
    <t>Collection Efficiency</t>
  </si>
  <si>
    <t>Distribution Losses</t>
  </si>
  <si>
    <t>Deviation Analysis</t>
  </si>
  <si>
    <t>Licensed Area of Supply</t>
  </si>
  <si>
    <t>NLDC/RLDC/SLDC Charges</t>
  </si>
  <si>
    <t>INDEX</t>
  </si>
  <si>
    <t>Income from Wheeling Charges</t>
  </si>
  <si>
    <t>S.No</t>
  </si>
  <si>
    <t>Fixed Charge (Rs/kW/month)</t>
  </si>
  <si>
    <t>Energy Wheeled</t>
  </si>
  <si>
    <t>Energy Charge (Rs/kWh)</t>
  </si>
  <si>
    <t>Any Other Charge as approved by Commission (Please specify)</t>
  </si>
  <si>
    <t>Revenue from Fixed Charge</t>
  </si>
  <si>
    <t>Revenue from Other Charge</t>
  </si>
  <si>
    <t>Revenue from Energy Charge</t>
  </si>
  <si>
    <t>Total Revenue</t>
  </si>
  <si>
    <t>10=7+8+9</t>
  </si>
  <si>
    <t xml:space="preserve">Open Access Consumer </t>
  </si>
  <si>
    <t>O&amp;M expenses (as per norms)</t>
  </si>
  <si>
    <t>Receivables (as per norms)</t>
  </si>
  <si>
    <t>Appropriation of Distribution loss</t>
  </si>
  <si>
    <t>Distribution lines</t>
  </si>
  <si>
    <t>HV Distribution system</t>
  </si>
  <si>
    <t xml:space="preserve"> LT Distribution system </t>
  </si>
  <si>
    <t>Volume of trading in</t>
  </si>
  <si>
    <t>Contracted MW</t>
  </si>
  <si>
    <t>Sale Price</t>
  </si>
  <si>
    <t>Rs/Unit</t>
  </si>
  <si>
    <t xml:space="preserve">Minimum Billing </t>
  </si>
  <si>
    <t>Fuel Adjustment charges@</t>
  </si>
  <si>
    <t>Open Access Contracted Capacity (kW)</t>
  </si>
  <si>
    <t>Fuel Adjustment Charges</t>
  </si>
  <si>
    <t>Improvement in performance</t>
  </si>
  <si>
    <t>Distribution Losses, (%)</t>
  </si>
  <si>
    <t>Collection Efficiency, (%)</t>
  </si>
  <si>
    <t>Distribution losses for (%)</t>
  </si>
  <si>
    <t>Revenue realisation , (Rs Cr)</t>
  </si>
  <si>
    <t>Replacement of Defective meters, %</t>
  </si>
  <si>
    <t>6 (a)</t>
  </si>
  <si>
    <t>6 (b)</t>
  </si>
  <si>
    <t>4 (a)</t>
  </si>
  <si>
    <t>4 (b)</t>
  </si>
  <si>
    <t>(c)</t>
  </si>
  <si>
    <t>Rural areas</t>
  </si>
  <si>
    <t>Distribution Loss</t>
  </si>
  <si>
    <t>Voltage-wise Apportionment of Distribution losses</t>
  </si>
  <si>
    <t>Overall Distribution Loss</t>
  </si>
  <si>
    <t>Power factor surcharge/incentive</t>
  </si>
  <si>
    <t>voltage rebate</t>
  </si>
  <si>
    <t>load factor penalty/incentive</t>
  </si>
  <si>
    <t>DPS /LPS @</t>
  </si>
  <si>
    <t xml:space="preserve">Sub-total </t>
  </si>
  <si>
    <t>External Losses outside the State (%)</t>
  </si>
  <si>
    <t>Total technical Losses (% of Energy Input)</t>
  </si>
  <si>
    <t>Total Commercial Losses (% of Energy Input)</t>
  </si>
  <si>
    <t>Subsidy assessed</t>
  </si>
  <si>
    <t>Subsidy provided by the State Govt under Section 65 of EA 2003</t>
  </si>
  <si>
    <t>No of Feeders</t>
  </si>
  <si>
    <t>Feeders metered</t>
  </si>
  <si>
    <t>Circle 1</t>
  </si>
  <si>
    <t>Circle 2</t>
  </si>
  <si>
    <t>Circle 3</t>
  </si>
  <si>
    <t>…</t>
  </si>
  <si>
    <t>Summary of Aggregate Revenue Requirement</t>
  </si>
  <si>
    <t xml:space="preserve">DPS /LPS </t>
  </si>
  <si>
    <t xml:space="preserve">Other charges </t>
  </si>
  <si>
    <t>Misc. recoveries</t>
  </si>
  <si>
    <t>Excess Load excess demand charges</t>
  </si>
  <si>
    <t>&lt;Please specify Unit&gt;</t>
  </si>
  <si>
    <t>Tariff as per Commission</t>
  </si>
  <si>
    <t>Reference of finance department order releasing subsidy amount</t>
  </si>
  <si>
    <t>Reference of Government directives</t>
  </si>
  <si>
    <t>Relaxtion/ Subsidy committed by Government</t>
  </si>
  <si>
    <t>Depreciation</t>
  </si>
  <si>
    <t>a.</t>
  </si>
  <si>
    <t>b.</t>
  </si>
  <si>
    <t>IT Equipments</t>
  </si>
  <si>
    <t>Gross Asset (Total (1) to (15))</t>
  </si>
  <si>
    <t>Distribution transformers (%)</t>
  </si>
  <si>
    <t>Power transformers (%)</t>
  </si>
  <si>
    <t>Reference form no.</t>
  </si>
  <si>
    <t>Form D 1.1</t>
  </si>
  <si>
    <t>Form D 2.1</t>
  </si>
  <si>
    <t xml:space="preserve">Form D 2.2 </t>
  </si>
  <si>
    <t xml:space="preserve"> Year (n-1)*</t>
  </si>
  <si>
    <t xml:space="preserve">Form  D 2.3 </t>
  </si>
  <si>
    <t>Year (n-1)*</t>
  </si>
  <si>
    <t xml:space="preserve">Form D 2.6 </t>
  </si>
  <si>
    <t>Form  D 2.7</t>
  </si>
  <si>
    <t>Form D  3.1</t>
  </si>
  <si>
    <t>Form D 3.2</t>
  </si>
  <si>
    <t>Form D 3.3</t>
  </si>
  <si>
    <t>Form D 3.4</t>
  </si>
  <si>
    <t>Year(n-1)*</t>
  </si>
  <si>
    <t>Form D 3.5</t>
  </si>
  <si>
    <t>Transmission  Charges</t>
  </si>
  <si>
    <t>Load Despatch Charges</t>
  </si>
  <si>
    <t>Form D 3.7</t>
  </si>
  <si>
    <t>Form D 3.8</t>
  </si>
  <si>
    <t>Form D 3.9</t>
  </si>
  <si>
    <t>Form D 4.1</t>
  </si>
  <si>
    <t>Form  D 4.2</t>
  </si>
  <si>
    <t>Form D 5.1</t>
  </si>
  <si>
    <t>Form D 5.2</t>
  </si>
  <si>
    <t>Form D 5.3</t>
  </si>
  <si>
    <t>Form D 6.1</t>
  </si>
  <si>
    <t>Form D 7.1</t>
  </si>
  <si>
    <t>Form D 7.2</t>
  </si>
  <si>
    <t>Form D 7.3</t>
  </si>
  <si>
    <t>Form D 8</t>
  </si>
  <si>
    <t>Form D 2.2</t>
  </si>
  <si>
    <t>Form D 2.3</t>
  </si>
  <si>
    <t>Form D 2.4</t>
  </si>
  <si>
    <t>Form D 2.5</t>
  </si>
  <si>
    <t>Form D 2.6</t>
  </si>
  <si>
    <t>Form D 2.7</t>
  </si>
  <si>
    <t>Form D 3.1</t>
  </si>
  <si>
    <t>Form D 4.2</t>
  </si>
  <si>
    <t>Form D 4.3</t>
  </si>
  <si>
    <t>Form D 6.2</t>
  </si>
  <si>
    <t>Note: 1. Collection Efficiency should be calculated after taking into account provision for bad debts (as per Tariff Policy para 8.2.1(IV))</t>
  </si>
  <si>
    <t>8+9+10</t>
  </si>
  <si>
    <t>(13) to (19)</t>
  </si>
  <si>
    <t>(11)+(20)+(21)+(22)</t>
  </si>
  <si>
    <t>ARR and Tariff Formats</t>
  </si>
  <si>
    <t xml:space="preserve">Transmission Charges </t>
  </si>
  <si>
    <t>Non-tariff Income</t>
  </si>
  <si>
    <t>Consumer Contribution, Capital Subsidy and Grant</t>
  </si>
  <si>
    <t>Project-wise / Scheme-wise Capital Expenditure</t>
  </si>
  <si>
    <t>Ensuing Year</t>
  </si>
  <si>
    <t>Previous Year</t>
  </si>
  <si>
    <t>Current Year</t>
  </si>
  <si>
    <t>Ensuing Year (n+1)</t>
  </si>
  <si>
    <t>Adjustment for profit/loss on account of controllable/uncontrollable factors</t>
  </si>
  <si>
    <t>Income from sale of scrap</t>
  </si>
  <si>
    <t>Subsidy actually received</t>
  </si>
  <si>
    <t>Maintenance Spares (as per norms)</t>
  </si>
  <si>
    <t>Switchgears, Control gear &amp; Protection</t>
  </si>
  <si>
    <t>Equity portion of capitalisation</t>
  </si>
  <si>
    <t>(n+2)</t>
  </si>
  <si>
    <t>(n+3)</t>
  </si>
  <si>
    <t>Ensuing Year  (n+1)</t>
  </si>
  <si>
    <t>Administrative and General Expenses</t>
  </si>
  <si>
    <t>Consolidated report on additions to Fixed Assets during the year</t>
  </si>
  <si>
    <t>Approved by the Commission</t>
  </si>
  <si>
    <t>Current Year (n)*</t>
  </si>
  <si>
    <t>Total Addition to Assets</t>
  </si>
  <si>
    <t xml:space="preserve">Interest on Working Capital </t>
  </si>
  <si>
    <t>Interest and finance charges on long term loans</t>
  </si>
  <si>
    <t>Aggregate Revenue Requirement (13+15)</t>
  </si>
  <si>
    <t>Any Other item(to be specified)</t>
  </si>
  <si>
    <t xml:space="preserve">Total </t>
  </si>
  <si>
    <t>Any other item  (to be specified)</t>
  </si>
  <si>
    <t>Interest Rate (as per norms)</t>
  </si>
  <si>
    <t>Tax on R.O.E.</t>
  </si>
  <si>
    <t>Actual/ Estimated</t>
  </si>
  <si>
    <t>Advance Tax assessed &amp; deposited on-----</t>
  </si>
  <si>
    <t>for Quarter I &amp; deposited on 15 th June.</t>
  </si>
  <si>
    <t>for Quarter II &amp; deposited on 15 th Sept.</t>
  </si>
  <si>
    <t>for Quarter III &amp; deposited on 15 th Dec.</t>
  </si>
  <si>
    <t>for Quarter IV &amp; deposited on 15 th March.</t>
  </si>
  <si>
    <t>Total---(A)</t>
  </si>
  <si>
    <t>Tax calculated should be only for the distribution  business and should not include income from any other income streame like efficiency gain &amp; incentive etc.</t>
  </si>
  <si>
    <t>Estimated for the year</t>
  </si>
  <si>
    <t>Tax on ROE</t>
  </si>
  <si>
    <t>D</t>
  </si>
  <si>
    <t>Description of the  project/Scheme</t>
  </si>
  <si>
    <t xml:space="preserve">Transformer failure rate </t>
  </si>
  <si>
    <t>A</t>
  </si>
  <si>
    <t>Number of Consumers ('000)</t>
  </si>
  <si>
    <t>O&amp;M Expenses</t>
  </si>
  <si>
    <t>Cost of Power Purchase (as per norms)</t>
  </si>
  <si>
    <t>Supply availability %</t>
  </si>
  <si>
    <t>Interest on staff loans and advances</t>
  </si>
  <si>
    <t>Income from statutory investments</t>
  </si>
  <si>
    <t>Income from trading</t>
  </si>
  <si>
    <t>Income from rent of land or buildings</t>
  </si>
  <si>
    <t>Income from staff welfare activities</t>
  </si>
  <si>
    <t>Rental from staff quarters</t>
  </si>
  <si>
    <t>Excess found on physical verification</t>
  </si>
  <si>
    <t>Interest on advances to suppliers/contractors</t>
  </si>
  <si>
    <t>Income from hire charges from contractors and others</t>
  </si>
  <si>
    <t>Income due to right of way granted for laying fibre optic cables/co-axial cables on distribution system</t>
  </si>
  <si>
    <t>Income from advertisements, etc.</t>
  </si>
  <si>
    <t>Commission for collection of electricity duty</t>
  </si>
  <si>
    <t>Interest on delayed or deferred payment of bills</t>
  </si>
  <si>
    <t>Rebate from Central Generating Stations</t>
  </si>
  <si>
    <t>Revenue from late payment surcharge</t>
  </si>
  <si>
    <t>Meter/metering equipment/service line rentals</t>
  </si>
  <si>
    <t>Domestic Category (LT - 1(a))</t>
  </si>
  <si>
    <t>(d)</t>
  </si>
  <si>
    <t>High Tension (HT)</t>
  </si>
  <si>
    <t>Extra High Tension (EHT)</t>
  </si>
  <si>
    <t>EHT 66 kV</t>
  </si>
  <si>
    <t>EHT 110 kV</t>
  </si>
  <si>
    <t>EHT 220 kV</t>
  </si>
  <si>
    <t>Railway Traction</t>
  </si>
  <si>
    <t>Bulk Consumers/ Licensees</t>
  </si>
  <si>
    <t xml:space="preserve"> Kinesco Power Utilities Private Limited</t>
  </si>
  <si>
    <t xml:space="preserve"> Cochin Special Economic Zone</t>
  </si>
  <si>
    <t xml:space="preserve"> Rubber Park India Pvt Ltd</t>
  </si>
  <si>
    <t xml:space="preserve"> Technopark</t>
  </si>
  <si>
    <t xml:space="preserve"> Cochin Port Trust</t>
  </si>
  <si>
    <t xml:space="preserve"> Thrissur Municipal Corporation</t>
  </si>
  <si>
    <t xml:space="preserve"> Military Engineering Services</t>
  </si>
  <si>
    <t>Electricity Department Pondicherry</t>
  </si>
  <si>
    <t>Electricity Department Karnataka</t>
  </si>
  <si>
    <t>Cost of own power generation/power purchase</t>
  </si>
  <si>
    <t>Interest on consumer security deposits and deposits from Users of the distribution system</t>
  </si>
  <si>
    <t>Contribution to contingecny reserves</t>
  </si>
  <si>
    <t>Less: Receipt on account of Cross Subsidy Surcharge on wheeling charges</t>
  </si>
  <si>
    <t>Name of Distribution Business/Licensee</t>
  </si>
  <si>
    <t>Norms (Rs. Lakh/'000 consumers)</t>
  </si>
  <si>
    <r>
      <t xml:space="preserve">Employee Expense </t>
    </r>
    <r>
      <rPr>
        <b/>
        <sz val="12"/>
        <rFont val="Book Antiqua"/>
        <family val="1"/>
      </rPr>
      <t>(as per norms)</t>
    </r>
  </si>
  <si>
    <r>
      <t xml:space="preserve">A&amp;G Expense </t>
    </r>
    <r>
      <rPr>
        <b/>
        <sz val="12"/>
        <rFont val="Book Antiqua"/>
        <family val="1"/>
      </rPr>
      <t>(as per norms)</t>
    </r>
  </si>
  <si>
    <r>
      <t xml:space="preserve">R&amp;M Expense </t>
    </r>
    <r>
      <rPr>
        <b/>
        <sz val="12"/>
        <rFont val="Book Antiqua"/>
        <family val="1"/>
      </rPr>
      <t>(as per norms)</t>
    </r>
  </si>
  <si>
    <t>Net Revenue from Sale of Power (A29-A30)</t>
  </si>
  <si>
    <t>Security deposits except security deposts held in the form of Bank Guarantee from Users</t>
  </si>
  <si>
    <t xml:space="preserve">Rate of return </t>
  </si>
  <si>
    <t>Return on Equity/Return on Net Fixed Assets</t>
  </si>
  <si>
    <t>Total return on net fixed assets</t>
  </si>
  <si>
    <t>(8)</t>
  </si>
  <si>
    <t>3% * (8)</t>
  </si>
  <si>
    <t xml:space="preserve">3% </t>
  </si>
  <si>
    <t>Note: consumer categories in forms are indicative only. Distribution Business/Licensee should indicate actual consumer categories as per tariff (as per existing tariff for previous &amp; current year and as per proposed tariff for ensuring years).</t>
  </si>
  <si>
    <t>Note: 2. consumer categories in forms are indicative only. Distribution Business/Licensee should indicate actual consumer categories as per tariff (as per existing tariff for previous &amp; current year and as per proposed tariff for ensuring year).</t>
  </si>
  <si>
    <t>Note :  consumer categories in forms are indicative only. Distribution Business/Licensee should indicate actual consumer categories as per tariff (as per existing tariff for previous &amp; current year and as per proposed tariff for ensuring years).</t>
  </si>
  <si>
    <t>Year (n-1)</t>
  </si>
  <si>
    <t xml:space="preserve">Base Load supply availability </t>
  </si>
  <si>
    <t>(1)</t>
  </si>
  <si>
    <t>Actual contracted Base Load supply in MW</t>
  </si>
  <si>
    <t>Base Load in MW</t>
  </si>
  <si>
    <t>Base Load supply availability (%) (c=a/b)</t>
  </si>
  <si>
    <t>(2)</t>
  </si>
  <si>
    <t xml:space="preserve">Peak Load supply availability </t>
  </si>
  <si>
    <t>Actual Contracted Peal Load Supply in MW</t>
  </si>
  <si>
    <t>Peak load in MW</t>
  </si>
  <si>
    <t>Peak Load Supply Availability (%) (c=a/b)</t>
  </si>
  <si>
    <t>Supply availability %(0.75*c + 0.25*f)</t>
  </si>
  <si>
    <t>(f)</t>
  </si>
  <si>
    <t>(e)</t>
  </si>
  <si>
    <t>State Govt. Grant</t>
  </si>
  <si>
    <t>Distribution Business</t>
  </si>
  <si>
    <t>FormD  3.2</t>
  </si>
  <si>
    <t>Contribution to contingency reserves</t>
  </si>
  <si>
    <t>Provisioning for Bad debts, if any</t>
  </si>
  <si>
    <t>(Projected)</t>
  </si>
  <si>
    <t>Projected</t>
  </si>
  <si>
    <t>Consumer Category</t>
  </si>
  <si>
    <t>….</t>
  </si>
  <si>
    <t>Sales (kWh)</t>
  </si>
  <si>
    <t>Norms (Rs./unit of sales)</t>
  </si>
  <si>
    <r>
      <t xml:space="preserve">Employee Expense </t>
    </r>
    <r>
      <rPr>
        <b/>
        <sz val="12"/>
        <rFont val="Book Antiqua"/>
        <family val="1"/>
      </rPr>
      <t>(actuals)</t>
    </r>
  </si>
  <si>
    <r>
      <t xml:space="preserve">A&amp;G Expense </t>
    </r>
    <r>
      <rPr>
        <b/>
        <sz val="12"/>
        <rFont val="Book Antiqua"/>
        <family val="1"/>
      </rPr>
      <t>(actuals)</t>
    </r>
  </si>
  <si>
    <r>
      <t xml:space="preserve">R&amp;M Expense </t>
    </r>
    <r>
      <rPr>
        <b/>
        <sz val="12"/>
        <rFont val="Book Antiqua"/>
        <family val="1"/>
      </rPr>
      <t>(actuals)</t>
    </r>
  </si>
  <si>
    <t>O&amp;M Expense (actuals)</t>
  </si>
  <si>
    <t xml:space="preserve">Fixed assets &amp; depreciation </t>
  </si>
  <si>
    <t>In case equity invested in the regulated Business is not clearly identifiable</t>
  </si>
  <si>
    <t>Category-wise Sales</t>
  </si>
  <si>
    <t>Number of consumers</t>
  </si>
  <si>
    <t>Excess Load/ excess demand charges@</t>
  </si>
  <si>
    <t>Basic Salary</t>
  </si>
  <si>
    <t>Dearness Allowance (DA)</t>
  </si>
  <si>
    <t>House Rent Allowance</t>
  </si>
  <si>
    <t>Conveyance Allowance</t>
  </si>
  <si>
    <t>Leave Travel Allowance</t>
  </si>
  <si>
    <t>Earned Leave Encashment</t>
  </si>
  <si>
    <t>Other Allowances</t>
  </si>
  <si>
    <t>Medical Reimbursement</t>
  </si>
  <si>
    <t>Overtime Payment</t>
  </si>
  <si>
    <t>Bonus/Ex-Gratia Payments</t>
  </si>
  <si>
    <t xml:space="preserve">Interim Relief / Wage Revision </t>
  </si>
  <si>
    <t>Staff welfare expenses</t>
  </si>
  <si>
    <t>VRS Expenses/Retrenchment Compensation</t>
  </si>
  <si>
    <t>Commission to Directors</t>
  </si>
  <si>
    <t>Training Expenses</t>
  </si>
  <si>
    <t>Payment under Workmen's Compensation Act</t>
  </si>
  <si>
    <t>Net Employee Costs</t>
  </si>
  <si>
    <t>Terminal Benefits</t>
  </si>
  <si>
    <t>Provident Fund Contribution</t>
  </si>
  <si>
    <t>Provision for PF Fund</t>
  </si>
  <si>
    <t>Pension Payments</t>
  </si>
  <si>
    <t>Gratuity Payment</t>
  </si>
  <si>
    <t xml:space="preserve">Gross Employee Expenses </t>
  </si>
  <si>
    <t>Less: Expenses Capitalised</t>
  </si>
  <si>
    <t xml:space="preserve">Net Employee Expenses </t>
  </si>
  <si>
    <t>Administrative &amp; General Expenses</t>
  </si>
  <si>
    <t>Rent Rates &amp; Taxes</t>
  </si>
  <si>
    <t>Insurance</t>
  </si>
  <si>
    <t>Telephone &amp; Postage, etc.</t>
  </si>
  <si>
    <t>Electricity charges</t>
  </si>
  <si>
    <t>Water charges</t>
  </si>
  <si>
    <t>Security arrangements</t>
  </si>
  <si>
    <t>Fees &amp; subscription</t>
  </si>
  <si>
    <t>Books &amp; periodicals</t>
  </si>
  <si>
    <t>Computer Stationery</t>
  </si>
  <si>
    <t>Printing &amp; Stationery</t>
  </si>
  <si>
    <t>Purchase Related Advertisement Expenses</t>
  </si>
  <si>
    <t>Contribution/Donations</t>
  </si>
  <si>
    <t>License Fee  and other related fee</t>
  </si>
  <si>
    <t>Vehicle Running Expenses Truck / Delivery Van</t>
  </si>
  <si>
    <t>Vehicle Hiring Expenses Truck / Delivery Van</t>
  </si>
  <si>
    <t>Cost of services procured</t>
  </si>
  <si>
    <t>Outsourcing of metering and billing system</t>
  </si>
  <si>
    <t>V-sat, Internet and related charges</t>
  </si>
  <si>
    <t>Office Expenses</t>
  </si>
  <si>
    <t>Gross A&amp;G Expenses</t>
  </si>
  <si>
    <t xml:space="preserve">Net A&amp;G Expenses </t>
  </si>
  <si>
    <t>Plant &amp; Machinery</t>
  </si>
  <si>
    <t>Buildings</t>
  </si>
  <si>
    <t>Civil Works</t>
  </si>
  <si>
    <t>Hydraulic Works</t>
  </si>
  <si>
    <t>Lines &amp; Cable Networks</t>
  </si>
  <si>
    <t>Furniture &amp; Fixtures</t>
  </si>
  <si>
    <t>Office Equipment</t>
  </si>
  <si>
    <t>Gross R&amp;M Expenses</t>
  </si>
  <si>
    <t xml:space="preserve">Net R&amp;M Expenses </t>
  </si>
  <si>
    <t>Form D 3.4(a)</t>
  </si>
  <si>
    <t>Form D 3.4(b)</t>
  </si>
  <si>
    <t xml:space="preserve">Form D 3.4(c) </t>
  </si>
  <si>
    <t>Advertisements, exhibition publicity</t>
  </si>
  <si>
    <t>Entertainment</t>
  </si>
  <si>
    <t>Training expenses</t>
  </si>
  <si>
    <t>DSM activities</t>
  </si>
  <si>
    <t>Audit Fees</t>
  </si>
  <si>
    <t>Legal charges</t>
  </si>
  <si>
    <t>Consultancy charges</t>
  </si>
  <si>
    <t xml:space="preserve">Bank Charges  </t>
  </si>
  <si>
    <t>Sports and related activities</t>
  </si>
  <si>
    <t xml:space="preserve">Freight </t>
  </si>
  <si>
    <t xml:space="preserve">Conveyance </t>
  </si>
  <si>
    <t>Ele. Duty u/s 3(I), KED Act</t>
  </si>
  <si>
    <t>Capital Work in Progress</t>
  </si>
  <si>
    <t>Calculation of Weighted Average Rate of Interest on Actual Loans</t>
  </si>
  <si>
    <t>Name of Distribution Licensee</t>
  </si>
  <si>
    <t>Loan 1</t>
  </si>
  <si>
    <t>i.</t>
  </si>
  <si>
    <t>Gross Loan -Opening</t>
  </si>
  <si>
    <t>ii.</t>
  </si>
  <si>
    <t>Cumulative repayments of Loans upto previous year</t>
  </si>
  <si>
    <t>iii.</t>
  </si>
  <si>
    <t>Net loan-Opening</t>
  </si>
  <si>
    <t>iv.</t>
  </si>
  <si>
    <t>Add: Drawal(s) during the Year</t>
  </si>
  <si>
    <t>v.</t>
  </si>
  <si>
    <t xml:space="preserve">Less: Repayment (s) of Loans during the year </t>
  </si>
  <si>
    <t>vi</t>
  </si>
  <si>
    <t xml:space="preserve">Net loan - Closing </t>
  </si>
  <si>
    <t>vii</t>
  </si>
  <si>
    <t xml:space="preserve">Average Net Loan </t>
  </si>
  <si>
    <t>viii</t>
  </si>
  <si>
    <t xml:space="preserve">Rate of Interest on Loan on annual basis </t>
  </si>
  <si>
    <t>ix</t>
  </si>
  <si>
    <t>Interest on loan</t>
  </si>
  <si>
    <t>x</t>
  </si>
  <si>
    <t>Loan repayment effective from (date to be indicated)</t>
  </si>
  <si>
    <t>Loan 2</t>
  </si>
  <si>
    <t>Loan 3</t>
  </si>
  <si>
    <t>..</t>
  </si>
  <si>
    <t>Total Loan</t>
  </si>
  <si>
    <t xml:space="preserve">Interest on Loan </t>
  </si>
  <si>
    <t>Weighted average Rate of Interest on Loans</t>
  </si>
  <si>
    <r>
      <rPr>
        <b/>
        <sz val="12"/>
        <color indexed="8"/>
        <rFont val="Book Antiqua"/>
        <family val="1"/>
      </rPr>
      <t>Note:</t>
    </r>
    <r>
      <rPr>
        <sz val="12"/>
        <color indexed="8"/>
        <rFont val="Book Antiqua"/>
        <family val="1"/>
      </rPr>
      <t xml:space="preserve"> In case of Foreign Loans, the calculations in Indian Rupees is to be furnished. However, the calculations in Original currency is also to be furnished separately in the same form</t>
    </r>
  </si>
  <si>
    <t>Calculation of Interest on Normative Loan</t>
  </si>
  <si>
    <t xml:space="preserve">Gross Normative loan - Opening </t>
  </si>
  <si>
    <t>Cumulative repayment of Normative Loan upto previous year</t>
  </si>
  <si>
    <t xml:space="preserve">Net Normative loan - Opening </t>
  </si>
  <si>
    <t xml:space="preserve">Increase/Decrease due to ACE/de-capitalization during the Year </t>
  </si>
  <si>
    <t xml:space="preserve">Repayments of Normative Loan during the year </t>
  </si>
  <si>
    <t xml:space="preserve">Net Normative loan - Closing </t>
  </si>
  <si>
    <t xml:space="preserve">Average Normative Loan </t>
  </si>
  <si>
    <t xml:space="preserve">Weighted average Rate of Interest of actual Loans </t>
  </si>
  <si>
    <t xml:space="preserve">Interest on Normative loan </t>
  </si>
  <si>
    <t>3.4(a)</t>
  </si>
  <si>
    <t>3.4(b)</t>
  </si>
  <si>
    <t xml:space="preserve">3.4(c) </t>
  </si>
  <si>
    <t xml:space="preserve">3.4(a),3.4(b), 3.4(c) </t>
  </si>
  <si>
    <t>Form D 3.6(a)</t>
  </si>
  <si>
    <t>Form D 3.6 (a)</t>
  </si>
  <si>
    <t>Form D 3.6 (b)</t>
  </si>
  <si>
    <t>Form D 3.4(c)</t>
  </si>
  <si>
    <t>Form D 3.6(b)</t>
  </si>
  <si>
    <t>Income from sale of surplus power</t>
  </si>
  <si>
    <t>Month</t>
  </si>
  <si>
    <t xml:space="preserve">May </t>
  </si>
  <si>
    <t xml:space="preserve">April 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</si>
  <si>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</si>
  <si>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</si>
  <si>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</si>
  <si>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</si>
  <si>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</si>
  <si>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</si>
  <si>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</si>
  <si>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January</t>
  </si>
  <si>
    <t>February</t>
  </si>
  <si>
    <t>March</t>
  </si>
  <si>
    <t>Nature of transaction- Bilateral /Exchange</t>
  </si>
  <si>
    <t>Transaction No.</t>
  </si>
  <si>
    <t>Income</t>
  </si>
  <si>
    <t>3. In case of bilateral transaction, sale contract copy should be submitted</t>
  </si>
  <si>
    <t>Return on Equity /Net Fixed Assets</t>
  </si>
  <si>
    <t>Less: Income from Other Business (to be specified)</t>
  </si>
  <si>
    <t>Year</t>
  </si>
  <si>
    <t>Sr. No.</t>
  </si>
  <si>
    <t>Capital Subsidies from appropriate  Government towards cost of Capital Assets</t>
  </si>
  <si>
    <t>Year (n+2)</t>
  </si>
  <si>
    <t>Norms (Rs. Lakh/Distribution Transformer)</t>
  </si>
  <si>
    <t>HT line (km)</t>
  </si>
  <si>
    <t>Norms (Rs. Lakh/km of HT line)</t>
  </si>
  <si>
    <t>Distribution Transformers (no.)</t>
  </si>
  <si>
    <t>Employee Expenses (as per norms)</t>
  </si>
  <si>
    <t>R&amp;M Expenses (as per norms)</t>
  </si>
  <si>
    <t>A&amp;G Expenses (as per norms)</t>
  </si>
  <si>
    <t>O&amp;M Expense (as per norms) (1+2+3)</t>
  </si>
  <si>
    <t>* Note : To be furnished separately for each year commencing from (n-1)th year to (n+3)th year.</t>
  </si>
  <si>
    <t>* Note :1. To be furnished separately for each year commencing from (n-1)th year to (n+3)th year.</t>
  </si>
  <si>
    <t>2.  In case of Income from Trading for (n+1)th, (n+2)th and (n+3)th year, it is mandatory for Distribution business/ licensee to indicate the Volume (6), Sale Price (8), and 'Income' (9), whereas others details may be furnished, if available.</t>
  </si>
  <si>
    <t>Year (n+3)</t>
  </si>
  <si>
    <t xml:space="preserve"> Year 
(n+3)</t>
  </si>
  <si>
    <t xml:space="preserve"> Year 
(n+2)</t>
  </si>
  <si>
    <t>Ensuing Year
(n+1)</t>
  </si>
  <si>
    <t>Year 
(n+2)</t>
  </si>
  <si>
    <t>Year 
(n+3)</t>
  </si>
  <si>
    <t>Other Information/Documents</t>
  </si>
  <si>
    <r>
      <rPr>
        <b/>
        <sz val="11"/>
        <rFont val="Book Antiqua"/>
        <family val="1"/>
      </rPr>
      <t>Note</t>
    </r>
    <r>
      <rPr>
        <sz val="11"/>
        <rFont val="Book Antiqua"/>
        <family val="1"/>
      </rPr>
      <t xml:space="preserve"> : Spread sheet financial models (in CD) shall also be submitted along with the application.</t>
    </r>
  </si>
  <si>
    <t>Profit &amp; Loss Account</t>
  </si>
  <si>
    <t xml:space="preserve"> I.INCOME</t>
  </si>
  <si>
    <t>a. Revenue from Sale of Power</t>
  </si>
  <si>
    <t>b. Revenue Subsidies and Grants</t>
  </si>
  <si>
    <t>d.Depreciation</t>
  </si>
  <si>
    <t>e.Interest and Finance charges</t>
  </si>
  <si>
    <t>f. Subtotal ( a+b+c+d+e)</t>
  </si>
  <si>
    <t>g. Less Capitalised Expenses:</t>
  </si>
  <si>
    <t xml:space="preserve">  -  Interest &amp; Finance Charges</t>
  </si>
  <si>
    <t xml:space="preserve">  -  Other Expenses</t>
  </si>
  <si>
    <t>h. Other Debits</t>
  </si>
  <si>
    <t>j. Purchase of power</t>
  </si>
  <si>
    <t>k.Generation of Power</t>
  </si>
  <si>
    <t>Total Expenditure (f-g+h+i+j+k)</t>
  </si>
  <si>
    <t>III. Profit /(Loss) before Tax (I-II)</t>
  </si>
  <si>
    <t>IV. Provision for Income Tax</t>
  </si>
  <si>
    <t>V.Net Prior period credits (Charges )</t>
  </si>
  <si>
    <t>VI. Surplus (Deficit )</t>
  </si>
  <si>
    <t>VII. Net Assets at the beginning of the year (Less consumer's Contribution )</t>
  </si>
  <si>
    <t>I</t>
  </si>
  <si>
    <t>c. Other Income</t>
  </si>
  <si>
    <t>a. Repairs and Maintenance.</t>
  </si>
  <si>
    <t>b. Employee Cost</t>
  </si>
  <si>
    <t>c. Administration and General Expenses</t>
  </si>
  <si>
    <t>Balance Sheet at the end of the year</t>
  </si>
  <si>
    <t xml:space="preserve">    Sources of Funds:</t>
  </si>
  <si>
    <t xml:space="preserve">        Reserves &amp; Surplus </t>
  </si>
  <si>
    <t>(B) Loan from State Government</t>
  </si>
  <si>
    <t xml:space="preserve">                                                     -Secured</t>
  </si>
  <si>
    <t xml:space="preserve">                                                    -Unsecured</t>
  </si>
  <si>
    <t>(C) Contribution, grants &amp; subsidies towards cost of capital assets</t>
  </si>
  <si>
    <t>Terminal Benefit Fund</t>
  </si>
  <si>
    <t xml:space="preserve"> Borrowings for working capital</t>
  </si>
  <si>
    <t>Grand total of sources of funds (A+B+C)</t>
  </si>
  <si>
    <t>A) Fixed assets</t>
  </si>
  <si>
    <t xml:space="preserve">    a) Gross fixed assets</t>
  </si>
  <si>
    <t xml:space="preserve">    b) Less accumulated depreciation</t>
  </si>
  <si>
    <t>X</t>
  </si>
  <si>
    <t xml:space="preserve">    h) Investments</t>
  </si>
  <si>
    <t xml:space="preserve">        Total (c) +(d)+(e)+(f)+(g)+(h)</t>
  </si>
  <si>
    <t>B)Subsidy receivable from Government</t>
  </si>
  <si>
    <t>Contribution receivable from State Government towards pension liability</t>
  </si>
  <si>
    <t>C) Net Current Assets</t>
  </si>
  <si>
    <t>(1) Current assets, loans and advances</t>
  </si>
  <si>
    <t>a) Inventories*</t>
  </si>
  <si>
    <t>c) Cash &amp; bank balances</t>
  </si>
  <si>
    <t>d) Loans and advances</t>
  </si>
  <si>
    <t>(2) Current liabilities &amp; provisions</t>
  </si>
  <si>
    <t>c) Payments due on Cap. liabilities</t>
  </si>
  <si>
    <t>d) Other current liabilities</t>
  </si>
  <si>
    <t>Net Current Assets  (C(1)) - (C(2))</t>
  </si>
  <si>
    <t>Grand Total of Application of funds (A)+(B)+(C)</t>
  </si>
  <si>
    <t xml:space="preserve">    c) Net Fixed assets( (a)-(b) )</t>
  </si>
  <si>
    <t xml:space="preserve">   d) Capital works in progress</t>
  </si>
  <si>
    <t xml:space="preserve">    f) Deferred costs</t>
  </si>
  <si>
    <t xml:space="preserve">    g) Intangible assets</t>
  </si>
  <si>
    <t xml:space="preserve">        Total (A)</t>
  </si>
  <si>
    <t xml:space="preserve">      Loan from others :</t>
  </si>
  <si>
    <t xml:space="preserve">      Total (B)</t>
  </si>
  <si>
    <t xml:space="preserve">   e) Assets not in use</t>
  </si>
  <si>
    <t>b) Receivables against Sale of Power</t>
  </si>
  <si>
    <t>a) Security Deposits from Consumers</t>
  </si>
  <si>
    <t>b) Borrowings for wrking capital</t>
  </si>
  <si>
    <t xml:space="preserve">  Total (C) (1)</t>
  </si>
  <si>
    <t xml:space="preserve">  Total (C) (2)</t>
  </si>
  <si>
    <t>VIII. Rate of Return (VI / VII)</t>
  </si>
  <si>
    <t>Cash Flow for the year</t>
  </si>
  <si>
    <t xml:space="preserve">              Less : Income Tax Payment during the year</t>
  </si>
  <si>
    <t xml:space="preserve">                  Total of (a)</t>
  </si>
  <si>
    <t xml:space="preserve">              I) Depreciation</t>
  </si>
  <si>
    <t xml:space="preserve">              ii) Amortisation of Deferred costs</t>
  </si>
  <si>
    <t xml:space="preserve">              iii) Amortisation of Intangible Assets</t>
  </si>
  <si>
    <t xml:space="preserve">              iv) Investment Allowance Reserve</t>
  </si>
  <si>
    <t xml:space="preserve">                  Total of (b)</t>
  </si>
  <si>
    <t xml:space="preserve">   c. Less : Credits to revenue Account not involving cash receipts</t>
  </si>
  <si>
    <t xml:space="preserve">              I) Deprecation</t>
  </si>
  <si>
    <t xml:space="preserve">              ii) Subsidies receivables  </t>
  </si>
  <si>
    <t xml:space="preserve">                  Total of (c)</t>
  </si>
  <si>
    <t xml:space="preserve">    Net Funds from Earnings  (a)+(b)-(c )</t>
  </si>
  <si>
    <t xml:space="preserve">        (a) Increase/(Decrease) in Current Assets</t>
  </si>
  <si>
    <t xml:space="preserve">             I) Inventories</t>
  </si>
  <si>
    <t xml:space="preserve">             ii) Receivables against sale of power</t>
  </si>
  <si>
    <t xml:space="preserve">             iii) Loans and Advances</t>
  </si>
  <si>
    <t xml:space="preserve">             iv) Sundry receivables</t>
  </si>
  <si>
    <t xml:space="preserve">              v)Subsidy receivables</t>
  </si>
  <si>
    <t xml:space="preserve">                 Total of (a)</t>
  </si>
  <si>
    <t xml:space="preserve">        (b) Increase/(Decrease) in Current liabilities</t>
  </si>
  <si>
    <t xml:space="preserve">             I)Borrowings for working Capital</t>
  </si>
  <si>
    <t xml:space="preserve">             ii) Other current liabilities</t>
  </si>
  <si>
    <t xml:space="preserve">             iii) Others (Increase in Reserve + payment due on cap.liab)</t>
  </si>
  <si>
    <t xml:space="preserve">                 Total of (b)</t>
  </si>
  <si>
    <t xml:space="preserve">        Net Increase/(Decrease ) in working Capital (a)- (b)</t>
  </si>
  <si>
    <t xml:space="preserve">  Total Net Funds from operations including subsidies &amp; Grants (7+8)</t>
  </si>
  <si>
    <t xml:space="preserve">        a). Fresh borrowings</t>
  </si>
  <si>
    <t xml:space="preserve">              I) State Loans</t>
  </si>
  <si>
    <t xml:space="preserve">              ii) Foreign currency Loans / Credits</t>
  </si>
  <si>
    <t xml:space="preserve">              iii) Other borrowings </t>
  </si>
  <si>
    <t xml:space="preserve">        b) Repayments :</t>
  </si>
  <si>
    <t xml:space="preserve">               I) State Loans</t>
  </si>
  <si>
    <t xml:space="preserve">               ii) Foreign currency Loans / Credits</t>
  </si>
  <si>
    <t xml:space="preserve">               iii) Other borrowings </t>
  </si>
  <si>
    <t xml:space="preserve">       Net Increase/(Decrease) in Capital liabilities (a) - (b)</t>
  </si>
  <si>
    <t xml:space="preserve">        a)On projects</t>
  </si>
  <si>
    <t xml:space="preserve">        b)Advance to Suppliers &amp; Contractors</t>
  </si>
  <si>
    <t xml:space="preserve">        c) Intangible Assets</t>
  </si>
  <si>
    <t xml:space="preserve">        d) Deferred Cost</t>
  </si>
  <si>
    <t xml:space="preserve">                Total of V (a+b+c+d )</t>
  </si>
  <si>
    <t>a) Profit before tax and before revenue subsidies and grants</t>
  </si>
  <si>
    <t>Net Funds from Operations</t>
  </si>
  <si>
    <t>1a</t>
  </si>
  <si>
    <t>Net Funds from Earnings :</t>
  </si>
  <si>
    <t>Contributions, Grants &amp; Subsidies to cost of Capital Assets</t>
  </si>
  <si>
    <t>Security Deposit from consumers</t>
  </si>
  <si>
    <t>Proceeds from disposal of fixed Assets</t>
  </si>
  <si>
    <t>Total Funds from Operations (1+2+3+4)</t>
  </si>
  <si>
    <t>Net Increase/(Decrease) in working Capital</t>
  </si>
  <si>
    <t>VI</t>
  </si>
  <si>
    <t>VII</t>
  </si>
  <si>
    <t>VIII</t>
  </si>
  <si>
    <t>IX</t>
  </si>
  <si>
    <t>XI</t>
  </si>
  <si>
    <t>XII</t>
  </si>
  <si>
    <t>Net Increase/(Decrease ) in Government contribution</t>
  </si>
  <si>
    <t>Net Increase/(Decrease ) in Terminal benefit fund</t>
  </si>
  <si>
    <t>Net Increase/(Decrease ) in Provident fund</t>
  </si>
  <si>
    <t>Net Increase/(Decrease ) in investments</t>
  </si>
  <si>
    <t>Net Increase /(Decrease ) in cash / bank balance ( IV - V- VI )</t>
  </si>
  <si>
    <t>Add opening cash &amp; Bank balance</t>
  </si>
  <si>
    <t>Closing Cash &amp; Bank balance ( VII+VIII )</t>
  </si>
  <si>
    <t>III.</t>
  </si>
  <si>
    <t>IV.</t>
  </si>
  <si>
    <t>V</t>
  </si>
  <si>
    <t>Funds utilised on Capital Expenditure</t>
  </si>
  <si>
    <t>Total Funds available for Capital Expenditure (I+II+III)</t>
  </si>
  <si>
    <t>Increase/(Decrease ) in equity Capital</t>
  </si>
  <si>
    <t>II.</t>
  </si>
  <si>
    <t>Net increase/ decrease in Capital liabilities</t>
  </si>
  <si>
    <t>Form D P&amp;L</t>
  </si>
  <si>
    <t>Form D BS</t>
  </si>
  <si>
    <t>Form D CF</t>
  </si>
  <si>
    <t>Opening GFA (Rs. Crore)</t>
  </si>
  <si>
    <t>Norms (% of opening GFA)</t>
  </si>
  <si>
    <t>Note: consumer categories in forms are indicative only. Distribution Business/Licensee should indicate actual consumer categories as per tariff (as per existing tariff for previous &amp; current year).</t>
  </si>
  <si>
    <t>Note: consumer categories in forms are indicative only. Distribution Business/Licensee should indicate consumer categories as per proposed schedule of tariff for ensuring years).</t>
  </si>
  <si>
    <t>I. Extra Ordinary Items</t>
  </si>
  <si>
    <t>(A) Capital Funds:</t>
  </si>
  <si>
    <t xml:space="preserve">   b.    Add: Debits to revenue account not requiring cash Flow:</t>
  </si>
  <si>
    <t>Net Funds from operations before subsidies and Grants ( 5-6 )</t>
  </si>
  <si>
    <t>Receipts from revenue subsidies and Grants</t>
  </si>
  <si>
    <t>Approved in Tariff Order</t>
  </si>
  <si>
    <t>Audited/ Normative</t>
  </si>
  <si>
    <t>Truing Up requirement</t>
  </si>
  <si>
    <t>6 = 5 - 4</t>
  </si>
  <si>
    <t>Units Sold (MU)</t>
  </si>
  <si>
    <t xml:space="preserve">                     2.  In case of Income from Wheeling Charge for (n+1)th to  (n+3)th year, it is mandatory for Distribution business/licensee to indicate the 'Total Revenue' (10), whereas others details may be furnished, if available</t>
  </si>
  <si>
    <t>5 = 4 - 3</t>
  </si>
  <si>
    <t>Tariff approved by Commission</t>
  </si>
  <si>
    <t>Approved by the  Commission</t>
  </si>
  <si>
    <t>Application of Funds:</t>
  </si>
  <si>
    <t>II. EXPENDITURE</t>
  </si>
  <si>
    <t>Interest on Bonds to meet Terminal Liabilities</t>
  </si>
  <si>
    <t>Form D 3.6(c)</t>
  </si>
  <si>
    <t>Form D 3.6 (c)</t>
  </si>
  <si>
    <t>Bond Series 1</t>
  </si>
  <si>
    <t>Value of Bond</t>
  </si>
  <si>
    <t>Rate of Interest on Bond</t>
  </si>
  <si>
    <t>Interest on Bond</t>
  </si>
  <si>
    <t>Bond Series 2</t>
  </si>
  <si>
    <t>Annual Contribution for Terminal Liabilities based on actuarial valuation</t>
  </si>
  <si>
    <t>Note:  Reconciliation between audited accounts and amounts for distribution business should be furnished.</t>
  </si>
  <si>
    <t>Form D 9</t>
  </si>
  <si>
    <t>Consumer category-wise cross-subsidy</t>
  </si>
  <si>
    <t>Consumer category-wise Cross-subsidy</t>
  </si>
  <si>
    <t xml:space="preserve"> Kanan Devan Hills Plantation Corporation Limited</t>
  </si>
  <si>
    <t>Infopark</t>
  </si>
  <si>
    <t>Average Cost of Supply (Rs./unit)</t>
  </si>
  <si>
    <t>Ratio of Average Billing Rate to Average Cost of Supply (%)</t>
  </si>
  <si>
    <t>Average Billing Rate</t>
  </si>
  <si>
    <t>As per latest Tariff Order</t>
  </si>
  <si>
    <t>Proposed by Distribution Business/ Licensee</t>
  </si>
  <si>
    <t>Proposed percentage increase in tariff (%)</t>
  </si>
  <si>
    <t>7 = 5 / 3</t>
  </si>
  <si>
    <t>8 = 5 / 4</t>
  </si>
  <si>
    <t>(n+1)th year</t>
  </si>
  <si>
    <t>LT Categories</t>
  </si>
  <si>
    <t>HT Categories</t>
  </si>
  <si>
    <t>Demand/ fixed charges@</t>
  </si>
  <si>
    <t>Reactive Energy Charges</t>
  </si>
  <si>
    <t>Total Duty &amp; Levies</t>
  </si>
  <si>
    <t>Wheeling charges Recoveries</t>
  </si>
  <si>
    <t xml:space="preserve">Gross Revenue From Sale of Power </t>
  </si>
  <si>
    <t>Less: i) Electricity Duty Payable to Govt. (Contra)</t>
  </si>
  <si>
    <t xml:space="preserve">          ii)Other State Levies Payable to Govt. (Contra)</t>
  </si>
  <si>
    <t>Revenue from sale of power outside the State</t>
  </si>
  <si>
    <t>Sale to other States</t>
  </si>
  <si>
    <t>Sale through power exchange</t>
  </si>
  <si>
    <t>Sale through Traders</t>
  </si>
  <si>
    <t>Miscellaneous Charges from consumers</t>
  </si>
  <si>
    <t>Name of buyer</t>
  </si>
  <si>
    <t>Recovery for theft and pilferage of energy</t>
  </si>
  <si>
    <t>Revenue Subsidy from State Government other than S.65 subsidy</t>
  </si>
  <si>
    <t>Actually received</t>
  </si>
  <si>
    <t>Balance Receivable</t>
  </si>
  <si>
    <t>Consumers Contribution for service connection lines and associated works</t>
  </si>
  <si>
    <t>Any other contribution by consumers  under any scheme.</t>
  </si>
  <si>
    <t xml:space="preserve">Receipts from appropriate Government under any scheme as Grants </t>
  </si>
  <si>
    <t>Losses within the State (%)</t>
  </si>
  <si>
    <t>Energy Received at State boundary (MU)</t>
  </si>
  <si>
    <t>Energy received by licensee (%)</t>
  </si>
  <si>
    <t xml:space="preserve"> Normative</t>
  </si>
  <si>
    <t>Normative</t>
  </si>
  <si>
    <t>Interest on Working Capital (actual)</t>
  </si>
  <si>
    <t>Net Fixed Assets net of Consumer Contribution &amp;Grants (at the beginning of the year)</t>
  </si>
  <si>
    <t>Total (a+b+c)</t>
  </si>
  <si>
    <t xml:space="preserve">             iii) Revenue gap</t>
  </si>
  <si>
    <t>KSEB Limited</t>
  </si>
  <si>
    <t>Generation SBU</t>
  </si>
  <si>
    <t>Transmission SBU</t>
  </si>
  <si>
    <t>Distribution SBU</t>
  </si>
  <si>
    <t xml:space="preserve">SLDC </t>
  </si>
  <si>
    <t>Note:  Reconciliation between audited accounts of KSEBL Limited and amounts for each SBU should be furnished.</t>
  </si>
  <si>
    <t>Audited Accounts</t>
  </si>
  <si>
    <t>Note: Above details should be submitted for (n-1)th year, for which audited accounts are available</t>
  </si>
  <si>
    <t>Audited Accounts of Licensee</t>
  </si>
  <si>
    <t>Electricity Distribution Business</t>
  </si>
  <si>
    <t>Other Business</t>
  </si>
  <si>
    <t>KSEBL SBU-wise P&amp;L Account</t>
  </si>
  <si>
    <t>Small Distribution Licensee - licensed business P&amp;L Account</t>
  </si>
  <si>
    <t>6. Corporate audited/unaudited Balance Sheet and Profit &amp; Loss Accounts with all the Schedules &amp; annexures for the relevant years.</t>
  </si>
  <si>
    <t>Form KSEBL SBU-wise P&amp;L</t>
  </si>
  <si>
    <t>Form Small Lic Distr P&amp;L</t>
  </si>
  <si>
    <t>KSEB Limited SBU-wise Profit &amp; Loss Account</t>
  </si>
  <si>
    <t>Small Distribution Licensees - Distribution business Profit &amp; Loss Account</t>
  </si>
  <si>
    <t>Enrergy sent to lower voltage</t>
  </si>
  <si>
    <t>Note: nth year = FY 2014-15, n+1th year = FY 2015-16, and so on, for the first filing under the KSERC (Terms and Conditions for Determination ofTariff) Regulations, 2014</t>
  </si>
  <si>
    <t xml:space="preserve">Industrial IT &amp;IT Enabled </t>
  </si>
  <si>
    <t xml:space="preserve">Commercial </t>
  </si>
  <si>
    <t xml:space="preserve">Street light </t>
  </si>
  <si>
    <t>`</t>
  </si>
  <si>
    <t xml:space="preserve"> mn</t>
  </si>
  <si>
    <t>HT 1 B ( Cherthala)</t>
  </si>
  <si>
    <t>HT 1 B ( Phase II)</t>
  </si>
  <si>
    <t>Others /DG</t>
  </si>
  <si>
    <t>(Rs. In  Lakhs)</t>
  </si>
  <si>
    <t>Amount in Rs.</t>
  </si>
  <si>
    <t>Sl. No.</t>
  </si>
  <si>
    <t xml:space="preserve">Asset Group </t>
  </si>
  <si>
    <t>Depreciation %</t>
  </si>
  <si>
    <t xml:space="preserve">Asset value after depreciation </t>
  </si>
  <si>
    <t>17-18</t>
  </si>
  <si>
    <t>Depreciation Amount in Lakhs approved by commission</t>
  </si>
  <si>
    <t>Proposed</t>
  </si>
  <si>
    <t>h. Return on equity</t>
  </si>
  <si>
    <t>Construction</t>
  </si>
  <si>
    <t>Annual Maintenance Contract</t>
  </si>
  <si>
    <t>Operation &amp; Maintenace contract</t>
  </si>
  <si>
    <t xml:space="preserve">Interest on security deposits </t>
  </si>
  <si>
    <t>Actual expenses</t>
  </si>
  <si>
    <t>Sl. No:</t>
  </si>
  <si>
    <t>Revenue from sale of power</t>
  </si>
  <si>
    <t>Other income</t>
  </si>
  <si>
    <t>Total income</t>
  </si>
  <si>
    <t>Purchase of power</t>
  </si>
  <si>
    <t>Repairs and Maintenance</t>
  </si>
  <si>
    <t>Employ cost</t>
  </si>
  <si>
    <t>Administration and General Expenses</t>
  </si>
  <si>
    <t>Return on equity</t>
  </si>
  <si>
    <t>Net Surplus/(Deficit)</t>
  </si>
  <si>
    <t xml:space="preserve">Bank Charges </t>
  </si>
  <si>
    <t>Application fee</t>
  </si>
  <si>
    <t>Miscellaneous Expenses -Taxes</t>
  </si>
  <si>
    <t>P2</t>
  </si>
  <si>
    <t>CTL</t>
  </si>
  <si>
    <t>FIN</t>
  </si>
  <si>
    <t>Others -PPA, ARR</t>
  </si>
  <si>
    <t>Periodical Inspection charges</t>
  </si>
  <si>
    <t>RPO expenses</t>
  </si>
  <si>
    <t xml:space="preserve">Initial Asset Value In lakhs </t>
  </si>
  <si>
    <t>SmartCity(Kochi) Infrastructure Pvt Ltd</t>
  </si>
  <si>
    <t>2018-19</t>
  </si>
  <si>
    <t>SmartCity(Kochi) infrastructure Pvt Ltd</t>
  </si>
  <si>
    <t xml:space="preserve">Proposed for Year  18-19 </t>
  </si>
  <si>
    <t>SmartCity(Kochi)Infrastructure Pvt Ltd</t>
  </si>
  <si>
    <t>HT 1 B ( SCK01)</t>
  </si>
  <si>
    <t>SmartCity(Kochi)Infrastrucrure Pvt Ltd</t>
  </si>
  <si>
    <t>KSEB (18-19) year</t>
  </si>
  <si>
    <t>SmartCity(Kochi) Infrastructrue Pvt Ltd</t>
  </si>
  <si>
    <t>SmartCity(Kochi)-33KV/11KV Substation</t>
  </si>
  <si>
    <t>SmartCity(Kochi) Infrastructure pvt Ltd</t>
  </si>
  <si>
    <t>Others (Personal Accident)</t>
  </si>
  <si>
    <t>Return on Equity for equity portion(30%)</t>
  </si>
  <si>
    <t>Return on Equity for normative loan portion(70%)</t>
  </si>
  <si>
    <t>(1)*30%*14%</t>
  </si>
  <si>
    <t>(1)*70%*9.7%</t>
  </si>
  <si>
    <t>Total Energy Purchase From KSEB (11 kV)</t>
  </si>
  <si>
    <t>Energy Sold to LT consumers</t>
  </si>
  <si>
    <t>Previous Year (n-1)-2017-18</t>
  </si>
  <si>
    <t>11KV/430V transformer loss</t>
  </si>
  <si>
    <t>430 V Distribution Loss</t>
  </si>
  <si>
    <t>LT-IV(B) IT &amp; IT Enabled Service</t>
  </si>
  <si>
    <t>Rs.125/KVA for TOD,                    
Rs.60/KW for non TOD(&gt;10 &amp; &lt;20 KW),Rs.100/month (&gt;0 &amp; = 10 KW)</t>
  </si>
  <si>
    <t>NIL</t>
  </si>
  <si>
    <t>Nil</t>
  </si>
  <si>
    <t xml:space="preserve">LT-VI General (F) </t>
  </si>
  <si>
    <t>120/kW</t>
  </si>
  <si>
    <t>5.80/6.50/7.20/7.80/9.00</t>
  </si>
  <si>
    <t>Monthly fixed charge</t>
  </si>
  <si>
    <t>n</t>
  </si>
  <si>
    <t>2019-20</t>
  </si>
  <si>
    <t>2020-21</t>
  </si>
  <si>
    <t>2021-22</t>
  </si>
  <si>
    <t>(Rs. Lakh)</t>
  </si>
  <si>
    <t>KSEB (19-20) year</t>
  </si>
  <si>
    <t>Proposed for Year  19-20</t>
  </si>
  <si>
    <t>(Rs Cr)</t>
  </si>
  <si>
    <t>HT-VI GENERAL (F)(S G Academy)</t>
  </si>
  <si>
    <t>HT-VI GENERAL (F)(Sands Infra)</t>
  </si>
  <si>
    <t>HT -1 B ( SCK01)</t>
  </si>
  <si>
    <t>Proposed for Year  2020-21</t>
  </si>
  <si>
    <t>Proposed for Year  2021-22</t>
  </si>
  <si>
    <t xml:space="preserve">HT-IVB-Industrial IT &amp;IT Enabled </t>
  </si>
  <si>
    <t>Rs(Cr)</t>
  </si>
  <si>
    <t>KSEB (20-21) year</t>
  </si>
  <si>
    <t>KSEB (21-22) year</t>
  </si>
  <si>
    <t xml:space="preserve">Rs </t>
  </si>
  <si>
    <t>Rs(Lakhs)</t>
  </si>
  <si>
    <t>2016-17</t>
  </si>
  <si>
    <t>2017-18</t>
  </si>
  <si>
    <t>15-16</t>
  </si>
  <si>
    <t>16-17</t>
  </si>
  <si>
    <t>KSEB (16-17) year</t>
  </si>
  <si>
    <t>Actual 2016-17</t>
  </si>
  <si>
    <t>Actuals -2017-18</t>
  </si>
  <si>
    <t>KSEB (17-18) year</t>
  </si>
  <si>
    <t>Actual/ Extimated Capitalization Date</t>
  </si>
  <si>
    <t>Sub Station Operator</t>
  </si>
  <si>
    <t xml:space="preserve">Supervisor  </t>
  </si>
  <si>
    <t>Hk</t>
  </si>
  <si>
    <t>Operatpr</t>
  </si>
  <si>
    <t>Sub-Station Engineer</t>
  </si>
  <si>
    <t>33Kv</t>
  </si>
  <si>
    <t>HT Panel @ SCK01</t>
  </si>
  <si>
    <t>UPS</t>
  </si>
  <si>
    <t>SCK01:</t>
  </si>
  <si>
    <t>Substation</t>
  </si>
  <si>
    <t xml:space="preserve">Replacement of UPS batteries </t>
  </si>
  <si>
    <t xml:space="preserve">APFC panel Rectification </t>
  </si>
  <si>
    <t xml:space="preserve">Relays, VCBs ,ACB testing </t>
  </si>
  <si>
    <r>
      <t xml:space="preserve"> </t>
    </r>
    <r>
      <rPr>
        <sz val="10"/>
        <rFont val="Times New Roman"/>
      </rPr>
      <t>PTs and CTs  testing &amp; replacement</t>
    </r>
  </si>
  <si>
    <t xml:space="preserve"> Meter Calibration </t>
  </si>
  <si>
    <t>SS spares</t>
  </si>
  <si>
    <t>Printer</t>
  </si>
  <si>
    <t>e.Interest and Finance charges, Interest on Term Loan</t>
  </si>
  <si>
    <t>Projections</t>
  </si>
  <si>
    <t xml:space="preserve">        Share Capital (Govt. equity ) (Head office accounts)</t>
  </si>
  <si>
    <t>f) Non-current investments</t>
  </si>
  <si>
    <t>g) Long term loans &amp; advances</t>
  </si>
  <si>
    <t>Trade Payable</t>
  </si>
  <si>
    <t xml:space="preserve">              v) Others, if any (Bank Charges)</t>
  </si>
  <si>
    <t>75% of contract demand or recorded maximum demand in kVA whichever is higher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</si>
</sst>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0.00_)"/>
    <numFmt numFmtId="167" formatCode="&quot;ß&quot;#,##0.00_);\(&quot;ß&quot;#,##0.00\)"/>
    <numFmt numFmtId="168" formatCode="0.0"/>
    <numFmt numFmtId="169" formatCode="_ * #,##0_ ;_ * \-#,##0_ ;_ * &quot;-&quot;??_ ;_ @_ "/>
    <numFmt numFmtId="170" formatCode="_ * #,##0.000_ ;_ * \-#,##0.000_ ;_ * &quot;-&quot;??_ ;_ @_ "/>
    <numFmt numFmtId="171" formatCode="_ * #,##0.0000_ ;_ * \-#,##0.0000_ ;_ * &quot;-&quot;??_ ;_ @_ "/>
    <numFmt numFmtId="172" formatCode="0.00000"/>
    <numFmt numFmtId="173" formatCode="0.0000"/>
    <numFmt numFmtId="174" formatCode="#,##0.0000"/>
    <numFmt numFmtId="175" formatCode="_ * #,##0.000000_ ;_ * \-#,##0.000000_ ;_ * &quot;-&quot;??_ ;_ @_ "/>
    <numFmt numFmtId="176" formatCode="0.000000"/>
    <numFmt numFmtId="177" formatCode="_ * #,##0.00000_ ;_ * \-#,##0.00000_ ;_ * &quot;-&quot;??_ ;_ @_ "/>
  </numFmts>
  <fonts count="83" x14ac:knownFonts="1">
    <font>
      <sz val="10"/>
      <name val="Times New Roman"/>
    </font>
    <font>
      <sz val="12"/>
      <name val="Bookman Old Style"/>
      <family val="1"/>
    </font>
    <font>
      <b/>
      <sz val="12"/>
      <name val="Bookman Old Style"/>
      <family val="1"/>
    </font>
    <font>
      <b/>
      <sz val="14"/>
      <name val="Bookman Old Style"/>
      <family val="1"/>
    </font>
    <font>
      <sz val="10"/>
      <name val="Bookman Old Style"/>
      <family val="1"/>
    </font>
    <font>
      <b/>
      <sz val="16"/>
      <name val="Bookman Old Style"/>
      <family val="1"/>
    </font>
    <font>
      <sz val="10"/>
      <name val="Times New Roman"/>
      <family val="1"/>
    </font>
    <font>
      <sz val="11"/>
      <name val="Bookman Old Style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Book Antiqua"/>
      <family val="1"/>
    </font>
    <font>
      <b/>
      <sz val="11"/>
      <name val="Times New Roman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ms Rmn"/>
    </font>
    <font>
      <sz val="10"/>
      <name val="Helv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b/>
      <sz val="16"/>
      <name val="Book Antiqua"/>
      <family val="1"/>
    </font>
    <font>
      <sz val="8"/>
      <name val="Times New Roman"/>
      <family val="1"/>
    </font>
    <font>
      <sz val="8"/>
      <name val="Times New Roman"/>
      <family val="1"/>
    </font>
    <font>
      <b/>
      <sz val="14"/>
      <color indexed="9"/>
      <name val="Bookman Old Style"/>
      <family val="1"/>
    </font>
    <font>
      <sz val="16"/>
      <name val="Bookman Old Style"/>
      <family val="1"/>
    </font>
    <font>
      <sz val="14"/>
      <name val="Bookman Old Style"/>
      <family val="1"/>
    </font>
    <font>
      <sz val="14"/>
      <name val="Times New Roman"/>
      <family val="1"/>
    </font>
    <font>
      <sz val="14"/>
      <name val="Arial"/>
      <family val="2"/>
    </font>
    <font>
      <b/>
      <sz val="14"/>
      <name val="Times New Roman"/>
      <family val="1"/>
    </font>
    <font>
      <vertAlign val="superscript"/>
      <sz val="12"/>
      <name val="Bookman Old Style"/>
      <family val="1"/>
    </font>
    <font>
      <b/>
      <sz val="14"/>
      <name val="Book Antiqua"/>
      <family val="1"/>
    </font>
    <font>
      <sz val="14"/>
      <name val="Book Antiqua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b/>
      <sz val="10"/>
      <name val="Book Antiqua"/>
      <family val="1"/>
    </font>
    <font>
      <b/>
      <sz val="12"/>
      <name val="Book Antiqua"/>
      <family val="1"/>
    </font>
    <font>
      <u/>
      <sz val="12"/>
      <color indexed="8"/>
      <name val="Book Antiqua"/>
      <family val="1"/>
    </font>
    <font>
      <sz val="12"/>
      <color indexed="8"/>
      <name val="Book Antiqua"/>
      <family val="1"/>
    </font>
    <font>
      <vertAlign val="superscript"/>
      <sz val="12"/>
      <name val="Book Antiqua"/>
      <family val="1"/>
    </font>
    <font>
      <sz val="10"/>
      <name val="Arial"/>
      <family val="2"/>
    </font>
    <font>
      <sz val="12"/>
      <color theme="1"/>
      <name val="Bookman Old Style"/>
      <family val="1"/>
    </font>
    <font>
      <sz val="10"/>
      <color theme="1"/>
      <name val="Bookman Old Style"/>
      <family val="1"/>
    </font>
    <font>
      <b/>
      <sz val="14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Bookman Old Style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b/>
      <sz val="14"/>
      <color theme="1"/>
      <name val="Book Antiqua"/>
      <family val="1"/>
    </font>
    <font>
      <u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vertAlign val="superscript"/>
      <sz val="12"/>
      <color theme="1"/>
      <name val="Book Antiqua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Book Antiqua"/>
      <family val="1"/>
    </font>
    <font>
      <b/>
      <sz val="24"/>
      <name val="Book Antiqua"/>
      <family val="1"/>
    </font>
    <font>
      <b/>
      <sz val="16"/>
      <color theme="1"/>
      <name val="Calibri"/>
      <family val="2"/>
      <scheme val="minor"/>
    </font>
    <font>
      <b/>
      <u/>
      <sz val="14"/>
      <color theme="1"/>
      <name val="Book Antiqua"/>
      <family val="1"/>
    </font>
    <font>
      <b/>
      <sz val="10"/>
      <name val="Times New Roman"/>
      <family val="1"/>
    </font>
    <font>
      <b/>
      <u/>
      <sz val="12"/>
      <name val="Book Antiqua"/>
      <family val="1"/>
    </font>
    <font>
      <sz val="14"/>
      <color theme="1"/>
      <name val="Bookman Old Style"/>
      <family val="1"/>
    </font>
    <font>
      <b/>
      <sz val="18"/>
      <color theme="1"/>
      <name val="Book Antiqua"/>
      <family val="1"/>
    </font>
    <font>
      <b/>
      <u/>
      <sz val="12"/>
      <color theme="1"/>
      <name val="Book Antiqua"/>
      <family val="1"/>
    </font>
    <font>
      <sz val="10"/>
      <name val="Times New Rom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7" fillId="0" borderId="0" applyNumberFormat="0" applyFill="0" applyBorder="0" applyAlignment="0" applyProtection="0"/>
    <xf numFmtId="0" fontId="18" fillId="0" borderId="1"/>
    <xf numFmtId="164" fontId="42" fillId="0" borderId="0" applyFont="0" applyFill="0" applyBorder="0" applyAlignment="0" applyProtection="0"/>
    <xf numFmtId="0" fontId="18" fillId="0" borderId="1"/>
    <xf numFmtId="38" fontId="19" fillId="2" borderId="0" applyNumberFormat="0" applyBorder="0" applyAlignment="0" applyProtection="0"/>
    <xf numFmtId="0" fontId="20" fillId="0" borderId="2" applyNumberFormat="0" applyAlignment="0" applyProtection="0">
      <alignment horizontal="left" vertical="center"/>
    </xf>
    <xf numFmtId="0" fontId="20" fillId="0" borderId="3">
      <alignment horizontal="left" vertical="center"/>
    </xf>
    <xf numFmtId="10" fontId="19" fillId="3" borderId="4" applyNumberFormat="0" applyBorder="0" applyAlignment="0" applyProtection="0"/>
    <xf numFmtId="37" fontId="21" fillId="0" borderId="0"/>
    <xf numFmtId="166" fontId="22" fillId="0" borderId="0"/>
    <xf numFmtId="0" fontId="8" fillId="0" borderId="0"/>
    <xf numFmtId="0" fontId="12" fillId="0" borderId="0"/>
    <xf numFmtId="0" fontId="8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8" fillId="0" borderId="0">
      <alignment vertical="center"/>
    </xf>
    <xf numFmtId="0" fontId="12" fillId="0" borderId="0">
      <alignment vertical="center"/>
    </xf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8" fillId="0" borderId="0"/>
    <xf numFmtId="43" fontId="74" fillId="0" borderId="0" applyFont="0" applyFill="0" applyBorder="0" applyAlignment="0" applyProtection="0"/>
    <xf numFmtId="9" fontId="74" fillId="0" borderId="0" applyFont="0" applyFill="0" applyBorder="0" applyAlignment="0" applyProtection="0"/>
  </cellStyleXfs>
  <cellXfs count="1503">
    <xf numFmtId="0" fontId="0" fillId="0" borderId="0" xfId="0"/>
    <xf numFmtId="0" fontId="4" fillId="0" borderId="0" xfId="0" applyFont="1" applyBorder="1"/>
    <xf numFmtId="0" fontId="4" fillId="4" borderId="0" xfId="23" applyFont="1" applyFill="1"/>
    <xf numFmtId="0" fontId="4" fillId="0" borderId="0" xfId="0" applyFont="1"/>
    <xf numFmtId="0" fontId="4" fillId="4" borderId="0" xfId="0" applyFont="1" applyFill="1" applyAlignment="1">
      <alignment horizontal="left"/>
    </xf>
    <xf numFmtId="0" fontId="14" fillId="0" borderId="0" xfId="11" applyFont="1" applyBorder="1" applyAlignment="1">
      <alignment horizontal="centerContinuous"/>
    </xf>
    <xf numFmtId="0" fontId="4" fillId="0" borderId="0" xfId="21" applyFont="1">
      <alignment vertical="center"/>
    </xf>
    <xf numFmtId="0" fontId="14" fillId="0" borderId="0" xfId="11" applyFont="1" applyBorder="1" applyAlignment="1">
      <alignment horizontal="centerContinuous" vertical="top"/>
    </xf>
    <xf numFmtId="0" fontId="10" fillId="0" borderId="0" xfId="21" applyFont="1">
      <alignment vertical="center"/>
    </xf>
    <xf numFmtId="0" fontId="10" fillId="0" borderId="0" xfId="21" applyFont="1" applyAlignment="1">
      <alignment vertical="center"/>
    </xf>
    <xf numFmtId="0" fontId="10" fillId="0" borderId="0" xfId="21" applyFont="1" applyAlignment="1">
      <alignment horizontal="centerContinuous" vertical="center"/>
    </xf>
    <xf numFmtId="0" fontId="14" fillId="4" borderId="0" xfId="11" applyFont="1" applyFill="1" applyBorder="1" applyAlignment="1">
      <alignment horizontal="left" vertical="top"/>
    </xf>
    <xf numFmtId="0" fontId="14" fillId="0" borderId="0" xfId="21" applyFont="1" applyAlignment="1">
      <alignment vertical="center"/>
    </xf>
    <xf numFmtId="0" fontId="14" fillId="4" borderId="0" xfId="11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4" fillId="0" borderId="0" xfId="21" applyFont="1" applyBorder="1">
      <alignment vertical="center"/>
    </xf>
    <xf numFmtId="0" fontId="15" fillId="4" borderId="0" xfId="0" applyFont="1" applyFill="1" applyBorder="1" applyAlignment="1">
      <alignment horizontal="center"/>
    </xf>
    <xf numFmtId="0" fontId="15" fillId="4" borderId="0" xfId="0" applyFont="1" applyFill="1" applyAlignment="1">
      <alignment shrinkToFit="1"/>
    </xf>
    <xf numFmtId="0" fontId="15" fillId="0" borderId="0" xfId="0" applyFont="1" applyFill="1" applyAlignment="1">
      <alignment shrinkToFi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center" vertical="top" shrinkToFit="1"/>
    </xf>
    <xf numFmtId="0" fontId="15" fillId="0" borderId="0" xfId="0" applyFont="1" applyFill="1" applyAlignment="1">
      <alignment vertical="top" shrinkToFit="1"/>
    </xf>
    <xf numFmtId="0" fontId="15" fillId="0" borderId="0" xfId="0" applyFont="1" applyFill="1" applyAlignment="1">
      <alignment horizontal="center" shrinkToFit="1"/>
    </xf>
    <xf numFmtId="0" fontId="13" fillId="0" borderId="0" xfId="0" applyFont="1" applyFill="1" applyBorder="1" applyAlignment="1">
      <alignment horizontal="center" vertical="top" wrapText="1"/>
    </xf>
    <xf numFmtId="0" fontId="4" fillId="0" borderId="0" xfId="23" applyFont="1"/>
    <xf numFmtId="0" fontId="4" fillId="0" borderId="5" xfId="0" applyFont="1" applyBorder="1"/>
    <xf numFmtId="0" fontId="4" fillId="4" borderId="6" xfId="23" applyFont="1" applyFill="1" applyBorder="1"/>
    <xf numFmtId="0" fontId="4" fillId="4" borderId="0" xfId="23" applyFont="1" applyFill="1" applyBorder="1"/>
    <xf numFmtId="0" fontId="4" fillId="5" borderId="0" xfId="0" applyFont="1" applyFill="1" applyBorder="1"/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1" fillId="5" borderId="0" xfId="0" applyFont="1" applyFill="1" applyBorder="1"/>
    <xf numFmtId="0" fontId="4" fillId="5" borderId="0" xfId="0" applyFont="1" applyFill="1"/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/>
    <xf numFmtId="0" fontId="1" fillId="5" borderId="0" xfId="0" applyFont="1" applyFill="1" applyBorder="1" applyAlignment="1">
      <alignment horizontal="left"/>
    </xf>
    <xf numFmtId="0" fontId="28" fillId="5" borderId="0" xfId="0" applyFont="1" applyFill="1" applyBorder="1"/>
    <xf numFmtId="0" fontId="43" fillId="5" borderId="0" xfId="0" applyFont="1" applyFill="1"/>
    <xf numFmtId="0" fontId="43" fillId="5" borderId="0" xfId="0" applyFont="1" applyFill="1" applyBorder="1"/>
    <xf numFmtId="0" fontId="44" fillId="5" borderId="0" xfId="0" applyFont="1" applyFill="1"/>
    <xf numFmtId="0" fontId="45" fillId="5" borderId="0" xfId="0" applyFont="1" applyFill="1" applyBorder="1" applyAlignment="1"/>
    <xf numFmtId="0" fontId="3" fillId="5" borderId="0" xfId="0" applyFont="1" applyFill="1" applyBorder="1" applyAlignment="1">
      <alignment horizontal="center" vertical="center"/>
    </xf>
    <xf numFmtId="0" fontId="30" fillId="5" borderId="0" xfId="24" applyFont="1" applyFill="1"/>
    <xf numFmtId="0" fontId="28" fillId="5" borderId="0" xfId="0" applyFont="1" applyFill="1"/>
    <xf numFmtId="0" fontId="29" fillId="5" borderId="0" xfId="0" applyFont="1" applyFill="1"/>
    <xf numFmtId="0" fontId="31" fillId="5" borderId="0" xfId="0" applyFont="1" applyFill="1"/>
    <xf numFmtId="0" fontId="1" fillId="5" borderId="7" xfId="0" applyFont="1" applyFill="1" applyBorder="1"/>
    <xf numFmtId="0" fontId="4" fillId="5" borderId="7" xfId="0" applyFont="1" applyFill="1" applyBorder="1"/>
    <xf numFmtId="0" fontId="4" fillId="5" borderId="0" xfId="23" applyFont="1" applyFill="1"/>
    <xf numFmtId="0" fontId="10" fillId="5" borderId="0" xfId="11" applyFont="1" applyFill="1" applyBorder="1"/>
    <xf numFmtId="0" fontId="10" fillId="5" borderId="0" xfId="11" applyFont="1" applyFill="1" applyBorder="1" applyAlignment="1">
      <alignment horizontal="centerContinuous"/>
    </xf>
    <xf numFmtId="0" fontId="14" fillId="5" borderId="0" xfId="21" applyFont="1" applyFill="1" applyAlignment="1">
      <alignment horizontal="centerContinuous" vertical="center"/>
    </xf>
    <xf numFmtId="0" fontId="14" fillId="5" borderId="0" xfId="11" applyFont="1" applyFill="1" applyBorder="1" applyAlignment="1">
      <alignment horizontal="centerContinuous"/>
    </xf>
    <xf numFmtId="0" fontId="14" fillId="5" borderId="0" xfId="11" applyFont="1" applyFill="1" applyBorder="1" applyAlignment="1">
      <alignment horizontal="left"/>
    </xf>
    <xf numFmtId="0" fontId="10" fillId="5" borderId="0" xfId="11" applyFont="1" applyFill="1" applyBorder="1" applyAlignment="1">
      <alignment vertical="top" wrapText="1"/>
    </xf>
    <xf numFmtId="0" fontId="10" fillId="5" borderId="0" xfId="11" applyFont="1" applyFill="1" applyBorder="1" applyAlignment="1">
      <alignment vertical="top"/>
    </xf>
    <xf numFmtId="0" fontId="14" fillId="5" borderId="0" xfId="11" applyFont="1" applyFill="1" applyBorder="1"/>
    <xf numFmtId="0" fontId="10" fillId="5" borderId="0" xfId="11" applyFont="1" applyFill="1"/>
    <xf numFmtId="0" fontId="14" fillId="5" borderId="0" xfId="11" applyFont="1" applyFill="1" applyBorder="1" applyAlignment="1">
      <alignment horizontal="centerContinuous" vertical="top"/>
    </xf>
    <xf numFmtId="0" fontId="10" fillId="5" borderId="0" xfId="11" applyFont="1" applyFill="1" applyBorder="1" applyAlignment="1"/>
    <xf numFmtId="0" fontId="46" fillId="5" borderId="0" xfId="11" applyFont="1" applyFill="1" applyBorder="1"/>
    <xf numFmtId="0" fontId="47" fillId="5" borderId="0" xfId="11" applyFont="1" applyFill="1" applyBorder="1"/>
    <xf numFmtId="0" fontId="46" fillId="5" borderId="0" xfId="11" applyFont="1" applyFill="1" applyBorder="1" applyAlignment="1"/>
    <xf numFmtId="0" fontId="46" fillId="5" borderId="0" xfId="11" applyFont="1" applyFill="1" applyBorder="1" applyAlignment="1">
      <alignment vertical="top"/>
    </xf>
    <xf numFmtId="0" fontId="46" fillId="5" borderId="0" xfId="11" applyFont="1" applyFill="1"/>
    <xf numFmtId="0" fontId="44" fillId="5" borderId="0" xfId="12" applyFont="1" applyFill="1"/>
    <xf numFmtId="0" fontId="44" fillId="5" borderId="0" xfId="12" applyFont="1" applyFill="1" applyAlignment="1">
      <alignment horizontal="center"/>
    </xf>
    <xf numFmtId="0" fontId="48" fillId="5" borderId="0" xfId="14" applyFont="1" applyFill="1"/>
    <xf numFmtId="0" fontId="49" fillId="5" borderId="0" xfId="11" applyFont="1" applyFill="1" applyBorder="1"/>
    <xf numFmtId="0" fontId="45" fillId="5" borderId="0" xfId="11" applyFont="1" applyFill="1" applyBorder="1" applyAlignment="1">
      <alignment vertical="center"/>
    </xf>
    <xf numFmtId="0" fontId="50" fillId="5" borderId="0" xfId="11" applyFont="1" applyFill="1" applyBorder="1"/>
    <xf numFmtId="0" fontId="49" fillId="5" borderId="0" xfId="11" applyFont="1" applyFill="1" applyBorder="1" applyAlignment="1"/>
    <xf numFmtId="0" fontId="49" fillId="5" borderId="0" xfId="11" applyFont="1" applyFill="1" applyBorder="1" applyAlignment="1">
      <alignment vertical="top"/>
    </xf>
    <xf numFmtId="0" fontId="49" fillId="5" borderId="0" xfId="11" applyFont="1" applyFill="1"/>
    <xf numFmtId="0" fontId="3" fillId="5" borderId="0" xfId="0" quotePrefix="1" applyFont="1" applyFill="1" applyAlignment="1">
      <alignment horizontal="left"/>
    </xf>
    <xf numFmtId="0" fontId="28" fillId="5" borderId="4" xfId="0" applyFont="1" applyFill="1" applyBorder="1"/>
    <xf numFmtId="0" fontId="28" fillId="5" borderId="4" xfId="0" quotePrefix="1" applyFont="1" applyFill="1" applyBorder="1" applyAlignment="1">
      <alignment horizontal="left"/>
    </xf>
    <xf numFmtId="0" fontId="28" fillId="5" borderId="8" xfId="0" applyFont="1" applyFill="1" applyBorder="1"/>
    <xf numFmtId="0" fontId="28" fillId="5" borderId="4" xfId="0" applyFont="1" applyFill="1" applyBorder="1" applyAlignment="1">
      <alignment horizontal="left"/>
    </xf>
    <xf numFmtId="0" fontId="51" fillId="5" borderId="0" xfId="14" applyFont="1" applyFill="1"/>
    <xf numFmtId="0" fontId="51" fillId="5" borderId="0" xfId="22" applyFont="1" applyFill="1">
      <alignment vertical="center"/>
    </xf>
    <xf numFmtId="0" fontId="52" fillId="5" borderId="0" xfId="22" applyFont="1" applyFill="1" applyAlignment="1">
      <alignment horizontal="centerContinuous" vertical="center"/>
    </xf>
    <xf numFmtId="0" fontId="51" fillId="5" borderId="0" xfId="14" applyFont="1" applyFill="1" applyAlignment="1">
      <alignment wrapText="1"/>
    </xf>
    <xf numFmtId="0" fontId="52" fillId="5" borderId="0" xfId="14" applyFont="1" applyFill="1" applyBorder="1" applyAlignment="1">
      <alignment horizontal="centerContinuous" vertical="top"/>
    </xf>
    <xf numFmtId="0" fontId="52" fillId="5" borderId="0" xfId="14" applyFont="1" applyFill="1" applyBorder="1" applyAlignment="1">
      <alignment horizontal="centerContinuous"/>
    </xf>
    <xf numFmtId="0" fontId="51" fillId="5" borderId="0" xfId="14" applyFont="1" applyFill="1" applyBorder="1" applyAlignment="1">
      <alignment horizontal="centerContinuous"/>
    </xf>
    <xf numFmtId="0" fontId="53" fillId="5" borderId="0" xfId="22" applyFont="1" applyFill="1">
      <alignment vertical="center"/>
    </xf>
    <xf numFmtId="0" fontId="8" fillId="5" borderId="0" xfId="23" applyFill="1"/>
    <xf numFmtId="0" fontId="30" fillId="5" borderId="0" xfId="23" applyFont="1" applyFill="1"/>
    <xf numFmtId="0" fontId="54" fillId="5" borderId="0" xfId="23" applyFont="1" applyFill="1"/>
    <xf numFmtId="0" fontId="54" fillId="5" borderId="0" xfId="23" applyFont="1" applyFill="1" applyBorder="1"/>
    <xf numFmtId="0" fontId="55" fillId="5" borderId="0" xfId="23" applyFont="1" applyFill="1"/>
    <xf numFmtId="0" fontId="45" fillId="5" borderId="0" xfId="23" applyFont="1" applyFill="1" applyBorder="1" applyAlignment="1">
      <alignment vertical="top"/>
    </xf>
    <xf numFmtId="0" fontId="3" fillId="5" borderId="0" xfId="0" applyFont="1" applyFill="1" applyAlignment="1"/>
    <xf numFmtId="0" fontId="28" fillId="5" borderId="0" xfId="0" applyFont="1" applyFill="1" applyAlignment="1">
      <alignment vertical="top" wrapText="1"/>
    </xf>
    <xf numFmtId="0" fontId="12" fillId="5" borderId="0" xfId="23" applyFont="1" applyFill="1"/>
    <xf numFmtId="0" fontId="9" fillId="5" borderId="0" xfId="23" applyFont="1" applyFill="1" applyAlignment="1">
      <alignment vertical="top"/>
    </xf>
    <xf numFmtId="0" fontId="1" fillId="5" borderId="0" xfId="0" quotePrefix="1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1" fillId="5" borderId="9" xfId="0" applyFont="1" applyFill="1" applyBorder="1"/>
    <xf numFmtId="0" fontId="1" fillId="5" borderId="10" xfId="0" applyFont="1" applyFill="1" applyBorder="1"/>
    <xf numFmtId="0" fontId="28" fillId="5" borderId="0" xfId="0" applyFont="1" applyFill="1" applyBorder="1" applyAlignment="1"/>
    <xf numFmtId="0" fontId="26" fillId="5" borderId="0" xfId="0" applyFont="1" applyFill="1" applyBorder="1" applyAlignment="1">
      <alignment vertical="top"/>
    </xf>
    <xf numFmtId="0" fontId="28" fillId="5" borderId="0" xfId="0" applyFont="1" applyFill="1" applyAlignment="1"/>
    <xf numFmtId="0" fontId="3" fillId="5" borderId="0" xfId="0" applyFont="1" applyFill="1" applyBorder="1" applyAlignment="1">
      <alignment vertical="top"/>
    </xf>
    <xf numFmtId="0" fontId="28" fillId="5" borderId="0" xfId="0" applyFont="1" applyFill="1" applyAlignment="1">
      <alignment wrapText="1"/>
    </xf>
    <xf numFmtId="0" fontId="28" fillId="5" borderId="0" xfId="0" applyFont="1" applyFill="1" applyAlignment="1">
      <alignment horizontal="center"/>
    </xf>
    <xf numFmtId="0" fontId="28" fillId="5" borderId="6" xfId="0" applyFont="1" applyFill="1" applyBorder="1" applyAlignment="1"/>
    <xf numFmtId="0" fontId="28" fillId="5" borderId="10" xfId="0" applyFont="1" applyFill="1" applyBorder="1"/>
    <xf numFmtId="0" fontId="27" fillId="5" borderId="0" xfId="0" applyFont="1" applyFill="1"/>
    <xf numFmtId="0" fontId="10" fillId="5" borderId="0" xfId="21" applyFont="1" applyFill="1">
      <alignment vertical="center"/>
    </xf>
    <xf numFmtId="0" fontId="10" fillId="5" borderId="0" xfId="21" applyFont="1" applyFill="1" applyAlignment="1">
      <alignment vertical="center"/>
    </xf>
    <xf numFmtId="0" fontId="14" fillId="5" borderId="0" xfId="21" applyFont="1" applyFill="1" applyAlignment="1">
      <alignment vertical="center"/>
    </xf>
    <xf numFmtId="0" fontId="10" fillId="5" borderId="0" xfId="21" applyFont="1" applyFill="1" applyAlignment="1">
      <alignment horizontal="centerContinuous" vertical="center"/>
    </xf>
    <xf numFmtId="0" fontId="0" fillId="0" borderId="0" xfId="0" applyBorder="1" applyAlignment="1">
      <alignment wrapText="1"/>
    </xf>
    <xf numFmtId="0" fontId="0" fillId="5" borderId="0" xfId="0" applyFill="1" applyAlignment="1">
      <alignment vertical="center"/>
    </xf>
    <xf numFmtId="0" fontId="29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1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11" fillId="5" borderId="7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7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5" borderId="0" xfId="0" quotePrefix="1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1" fillId="5" borderId="0" xfId="11" applyFont="1" applyFill="1" applyBorder="1"/>
    <xf numFmtId="0" fontId="1" fillId="5" borderId="0" xfId="11" applyFont="1" applyFill="1" applyBorder="1" applyAlignment="1">
      <alignment horizontal="centerContinuous"/>
    </xf>
    <xf numFmtId="0" fontId="2" fillId="5" borderId="0" xfId="21" applyFont="1" applyFill="1" applyAlignment="1">
      <alignment horizontal="centerContinuous" vertical="center"/>
    </xf>
    <xf numFmtId="0" fontId="1" fillId="5" borderId="0" xfId="11" applyFont="1" applyFill="1" applyBorder="1" applyAlignment="1"/>
    <xf numFmtId="0" fontId="1" fillId="5" borderId="0" xfId="11" applyFont="1" applyFill="1" applyBorder="1" applyAlignment="1">
      <alignment vertical="top"/>
    </xf>
    <xf numFmtId="0" fontId="2" fillId="5" borderId="0" xfId="11" applyFont="1" applyFill="1" applyBorder="1"/>
    <xf numFmtId="0" fontId="1" fillId="5" borderId="0" xfId="11" applyFont="1" applyFill="1"/>
    <xf numFmtId="0" fontId="32" fillId="5" borderId="0" xfId="11" applyFont="1" applyFill="1" applyBorder="1" applyAlignment="1">
      <alignment horizontal="left"/>
    </xf>
    <xf numFmtId="0" fontId="1" fillId="5" borderId="0" xfId="11" applyFont="1" applyFill="1" applyAlignment="1"/>
    <xf numFmtId="0" fontId="36" fillId="4" borderId="0" xfId="0" applyFont="1" applyFill="1"/>
    <xf numFmtId="0" fontId="36" fillId="0" borderId="0" xfId="21" applyFont="1">
      <alignment vertical="center"/>
    </xf>
    <xf numFmtId="0" fontId="36" fillId="0" borderId="0" xfId="21" applyFont="1" applyAlignment="1">
      <alignment horizontal="centerContinuous" vertical="center"/>
    </xf>
    <xf numFmtId="0" fontId="36" fillId="0" borderId="0" xfId="11" applyFont="1" applyBorder="1"/>
    <xf numFmtId="0" fontId="38" fillId="0" borderId="0" xfId="11" applyFont="1" applyBorder="1" applyAlignment="1">
      <alignment horizontal="centerContinuous" vertical="top"/>
    </xf>
    <xf numFmtId="0" fontId="36" fillId="0" borderId="0" xfId="11" applyFont="1" applyBorder="1" applyAlignment="1">
      <alignment horizontal="centerContinuous"/>
    </xf>
    <xf numFmtId="0" fontId="36" fillId="5" borderId="0" xfId="21" applyFont="1" applyFill="1">
      <alignment vertical="center"/>
    </xf>
    <xf numFmtId="0" fontId="38" fillId="5" borderId="4" xfId="21" applyFont="1" applyFill="1" applyBorder="1" applyAlignment="1">
      <alignment horizontal="center" vertical="center"/>
    </xf>
    <xf numFmtId="0" fontId="38" fillId="0" borderId="0" xfId="21" applyFont="1" applyFill="1" applyAlignment="1">
      <alignment horizontal="center" vertical="center"/>
    </xf>
    <xf numFmtId="0" fontId="36" fillId="5" borderId="11" xfId="21" applyFont="1" applyFill="1" applyBorder="1" applyAlignment="1">
      <alignment vertical="center"/>
    </xf>
    <xf numFmtId="0" fontId="36" fillId="5" borderId="4" xfId="21" applyFont="1" applyFill="1" applyBorder="1" applyAlignment="1">
      <alignment vertical="center"/>
    </xf>
    <xf numFmtId="0" fontId="36" fillId="5" borderId="4" xfId="21" applyFont="1" applyFill="1" applyBorder="1" applyAlignment="1">
      <alignment horizontal="center" vertical="center"/>
    </xf>
    <xf numFmtId="0" fontId="36" fillId="5" borderId="4" xfId="21" applyFont="1" applyFill="1" applyBorder="1" applyAlignment="1">
      <alignment vertical="center" wrapText="1"/>
    </xf>
    <xf numFmtId="0" fontId="38" fillId="5" borderId="11" xfId="21" applyFont="1" applyFill="1" applyBorder="1" applyAlignment="1">
      <alignment vertical="center"/>
    </xf>
    <xf numFmtId="0" fontId="38" fillId="5" borderId="4" xfId="21" applyFont="1" applyFill="1" applyBorder="1" applyAlignment="1">
      <alignment vertical="center"/>
    </xf>
    <xf numFmtId="0" fontId="38" fillId="5" borderId="0" xfId="21" applyFont="1" applyFill="1">
      <alignment vertical="center"/>
    </xf>
    <xf numFmtId="0" fontId="38" fillId="6" borderId="12" xfId="21" applyFont="1" applyFill="1" applyBorder="1" applyAlignment="1">
      <alignment horizontal="center" vertical="center" wrapText="1"/>
    </xf>
    <xf numFmtId="0" fontId="38" fillId="6" borderId="4" xfId="21" applyFont="1" applyFill="1" applyBorder="1" applyAlignment="1">
      <alignment horizontal="center" vertical="center" wrapText="1"/>
    </xf>
    <xf numFmtId="0" fontId="38" fillId="6" borderId="11" xfId="21" applyFont="1" applyFill="1" applyBorder="1" applyAlignment="1">
      <alignment horizontal="center" vertical="center"/>
    </xf>
    <xf numFmtId="0" fontId="38" fillId="6" borderId="4" xfId="21" applyFont="1" applyFill="1" applyBorder="1" applyAlignment="1">
      <alignment horizontal="center" vertical="center"/>
    </xf>
    <xf numFmtId="0" fontId="36" fillId="0" borderId="4" xfId="21" applyFont="1" applyBorder="1">
      <alignment vertical="center"/>
    </xf>
    <xf numFmtId="0" fontId="56" fillId="6" borderId="8" xfId="18" applyFont="1" applyFill="1" applyBorder="1" applyAlignment="1">
      <alignment horizontal="center" vertical="center"/>
    </xf>
    <xf numFmtId="0" fontId="56" fillId="6" borderId="15" xfId="18" applyFont="1" applyFill="1" applyBorder="1" applyAlignment="1">
      <alignment horizontal="center" vertical="center"/>
    </xf>
    <xf numFmtId="0" fontId="57" fillId="5" borderId="4" xfId="21" applyFont="1" applyFill="1" applyBorder="1">
      <alignment vertical="center"/>
    </xf>
    <xf numFmtId="0" fontId="57" fillId="5" borderId="8" xfId="21" applyFont="1" applyFill="1" applyBorder="1">
      <alignment vertical="center"/>
    </xf>
    <xf numFmtId="0" fontId="57" fillId="5" borderId="4" xfId="21" applyFont="1" applyFill="1" applyBorder="1" applyAlignment="1">
      <alignment vertical="top" wrapText="1"/>
    </xf>
    <xf numFmtId="0" fontId="57" fillId="5" borderId="16" xfId="21" applyFont="1" applyFill="1" applyBorder="1">
      <alignment vertical="center"/>
    </xf>
    <xf numFmtId="0" fontId="57" fillId="5" borderId="17" xfId="21" applyFont="1" applyFill="1" applyBorder="1">
      <alignment vertical="center"/>
    </xf>
    <xf numFmtId="0" fontId="56" fillId="5" borderId="0" xfId="21" applyFont="1" applyFill="1" applyAlignment="1">
      <alignment horizontal="centerContinuous" vertical="center"/>
    </xf>
    <xf numFmtId="0" fontId="57" fillId="5" borderId="11" xfId="21" applyFont="1" applyFill="1" applyBorder="1" applyAlignment="1">
      <alignment horizontal="center" vertical="center" wrapText="1"/>
    </xf>
    <xf numFmtId="0" fontId="57" fillId="5" borderId="18" xfId="21" applyFont="1" applyFill="1" applyBorder="1" applyAlignment="1">
      <alignment horizontal="center" vertical="center" wrapText="1"/>
    </xf>
    <xf numFmtId="49" fontId="57" fillId="5" borderId="16" xfId="21" applyNumberFormat="1" applyFont="1" applyFill="1" applyBorder="1" applyAlignment="1">
      <alignment horizontal="center" vertical="center"/>
    </xf>
    <xf numFmtId="0" fontId="36" fillId="5" borderId="0" xfId="11" applyFont="1" applyFill="1"/>
    <xf numFmtId="0" fontId="57" fillId="5" borderId="4" xfId="11" applyFont="1" applyFill="1" applyBorder="1"/>
    <xf numFmtId="0" fontId="57" fillId="5" borderId="8" xfId="11" applyFont="1" applyFill="1" applyBorder="1"/>
    <xf numFmtId="0" fontId="36" fillId="5" borderId="4" xfId="11" applyFont="1" applyFill="1" applyBorder="1"/>
    <xf numFmtId="0" fontId="56" fillId="5" borderId="0" xfId="11" applyFont="1" applyFill="1" applyBorder="1" applyAlignment="1">
      <alignment vertical="center"/>
    </xf>
    <xf numFmtId="0" fontId="57" fillId="5" borderId="0" xfId="11" applyFont="1" applyFill="1"/>
    <xf numFmtId="0" fontId="56" fillId="5" borderId="0" xfId="11" applyFont="1" applyFill="1" applyBorder="1" applyAlignment="1">
      <alignment horizontal="left"/>
    </xf>
    <xf numFmtId="0" fontId="56" fillId="5" borderId="0" xfId="11" applyFont="1" applyFill="1" applyBorder="1" applyAlignment="1">
      <alignment horizontal="centerContinuous"/>
    </xf>
    <xf numFmtId="0" fontId="57" fillId="5" borderId="0" xfId="11" applyFont="1" applyFill="1" applyBorder="1" applyAlignment="1">
      <alignment horizontal="center"/>
    </xf>
    <xf numFmtId="0" fontId="57" fillId="5" borderId="0" xfId="11" applyFont="1" applyFill="1" applyBorder="1" applyAlignment="1">
      <alignment horizontal="centerContinuous"/>
    </xf>
    <xf numFmtId="0" fontId="57" fillId="5" borderId="0" xfId="11" applyFont="1" applyFill="1" applyBorder="1" applyAlignment="1">
      <alignment horizontal="right"/>
    </xf>
    <xf numFmtId="0" fontId="56" fillId="6" borderId="4" xfId="21" applyFont="1" applyFill="1" applyBorder="1" applyAlignment="1">
      <alignment horizontal="center" vertical="center" wrapText="1"/>
    </xf>
    <xf numFmtId="0" fontId="57" fillId="5" borderId="0" xfId="11" applyFont="1" applyFill="1" applyBorder="1" applyAlignment="1"/>
    <xf numFmtId="0" fontId="56" fillId="5" borderId="0" xfId="11" applyFont="1" applyFill="1" applyBorder="1" applyAlignment="1">
      <alignment horizontal="centerContinuous" vertical="top"/>
    </xf>
    <xf numFmtId="0" fontId="38" fillId="6" borderId="11" xfId="11" applyFont="1" applyFill="1" applyBorder="1" applyAlignment="1">
      <alignment horizontal="center" vertical="center" wrapText="1"/>
    </xf>
    <xf numFmtId="0" fontId="38" fillId="6" borderId="4" xfId="11" applyFont="1" applyFill="1" applyBorder="1" applyAlignment="1">
      <alignment horizontal="center" vertical="center" wrapText="1"/>
    </xf>
    <xf numFmtId="0" fontId="38" fillId="6" borderId="8" xfId="11" applyFont="1" applyFill="1" applyBorder="1" applyAlignment="1">
      <alignment horizontal="center" vertical="center" wrapText="1"/>
    </xf>
    <xf numFmtId="0" fontId="57" fillId="5" borderId="0" xfId="11" applyFont="1" applyFill="1" applyBorder="1"/>
    <xf numFmtId="0" fontId="57" fillId="5" borderId="0" xfId="11" applyFont="1" applyFill="1" applyBorder="1" applyAlignment="1">
      <alignment vertical="top"/>
    </xf>
    <xf numFmtId="0" fontId="57" fillId="5" borderId="11" xfId="11" applyFont="1" applyFill="1" applyBorder="1"/>
    <xf numFmtId="0" fontId="56" fillId="6" borderId="12" xfId="11" applyFont="1" applyFill="1" applyBorder="1" applyAlignment="1">
      <alignment horizontal="center" vertical="center" wrapText="1"/>
    </xf>
    <xf numFmtId="0" fontId="56" fillId="6" borderId="15" xfId="11" applyFont="1" applyFill="1" applyBorder="1" applyAlignment="1">
      <alignment horizontal="center" vertical="center" wrapText="1"/>
    </xf>
    <xf numFmtId="0" fontId="56" fillId="6" borderId="4" xfId="11" applyFont="1" applyFill="1" applyBorder="1" applyAlignment="1">
      <alignment horizontal="center" vertical="center"/>
    </xf>
    <xf numFmtId="0" fontId="38" fillId="6" borderId="19" xfId="11" applyFont="1" applyFill="1" applyBorder="1" applyAlignment="1">
      <alignment horizontal="center" vertical="center" wrapText="1"/>
    </xf>
    <xf numFmtId="0" fontId="57" fillId="5" borderId="0" xfId="0" quotePrefix="1" applyFont="1" applyFill="1" applyAlignment="1">
      <alignment horizontal="right"/>
    </xf>
    <xf numFmtId="0" fontId="58" fillId="5" borderId="20" xfId="0" applyFont="1" applyFill="1" applyBorder="1" applyAlignment="1">
      <alignment vertical="center"/>
    </xf>
    <xf numFmtId="0" fontId="58" fillId="5" borderId="0" xfId="0" applyFont="1" applyFill="1" applyBorder="1" applyAlignment="1">
      <alignment vertical="center"/>
    </xf>
    <xf numFmtId="0" fontId="57" fillId="5" borderId="0" xfId="0" applyFont="1" applyFill="1"/>
    <xf numFmtId="0" fontId="57" fillId="5" borderId="0" xfId="0" applyFont="1" applyFill="1" applyBorder="1"/>
    <xf numFmtId="0" fontId="59" fillId="5" borderId="0" xfId="0" quotePrefix="1" applyFont="1" applyFill="1" applyAlignment="1">
      <alignment horizontal="left"/>
    </xf>
    <xf numFmtId="0" fontId="58" fillId="5" borderId="0" xfId="0" applyFont="1" applyFill="1" applyBorder="1" applyAlignment="1"/>
    <xf numFmtId="0" fontId="57" fillId="5" borderId="0" xfId="0" applyFont="1" applyFill="1" applyAlignment="1">
      <alignment horizontal="right"/>
    </xf>
    <xf numFmtId="0" fontId="61" fillId="5" borderId="0" xfId="0" applyFont="1" applyFill="1"/>
    <xf numFmtId="0" fontId="61" fillId="5" borderId="0" xfId="0" applyFont="1" applyFill="1" applyBorder="1" applyAlignment="1">
      <alignment horizontal="center" vertical="center" wrapText="1"/>
    </xf>
    <xf numFmtId="0" fontId="60" fillId="5" borderId="0" xfId="0" applyFont="1" applyFill="1" applyBorder="1" applyAlignment="1">
      <alignment horizontal="center" vertical="center"/>
    </xf>
    <xf numFmtId="0" fontId="61" fillId="5" borderId="0" xfId="0" applyFont="1" applyFill="1" applyBorder="1" applyAlignment="1">
      <alignment horizontal="center"/>
    </xf>
    <xf numFmtId="0" fontId="60" fillId="5" borderId="4" xfId="0" applyFont="1" applyFill="1" applyBorder="1"/>
    <xf numFmtId="0" fontId="60" fillId="5" borderId="0" xfId="0" applyFont="1" applyFill="1" applyBorder="1"/>
    <xf numFmtId="0" fontId="57" fillId="5" borderId="0" xfId="0" applyFont="1" applyFill="1" applyBorder="1" applyAlignment="1">
      <alignment horizontal="right"/>
    </xf>
    <xf numFmtId="0" fontId="51" fillId="5" borderId="0" xfId="0" applyFont="1" applyFill="1" applyBorder="1"/>
    <xf numFmtId="0" fontId="53" fillId="5" borderId="0" xfId="0" applyFont="1" applyFill="1" applyBorder="1"/>
    <xf numFmtId="0" fontId="51" fillId="5" borderId="0" xfId="0" applyFont="1" applyFill="1" applyBorder="1" applyAlignment="1">
      <alignment horizontal="left"/>
    </xf>
    <xf numFmtId="0" fontId="56" fillId="6" borderId="0" xfId="0" applyFont="1" applyFill="1" applyAlignment="1">
      <alignment horizontal="center" vertical="center"/>
    </xf>
    <xf numFmtId="0" fontId="60" fillId="5" borderId="0" xfId="21" applyFont="1" applyFill="1" applyAlignment="1">
      <alignment horizontal="left" vertical="center"/>
    </xf>
    <xf numFmtId="0" fontId="36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36" fillId="5" borderId="0" xfId="24" applyFont="1" applyFill="1" applyAlignment="1">
      <alignment vertical="center"/>
    </xf>
    <xf numFmtId="0" fontId="38" fillId="5" borderId="0" xfId="0" applyFont="1" applyFill="1" applyAlignment="1">
      <alignment horizontal="center" vertical="center"/>
    </xf>
    <xf numFmtId="0" fontId="38" fillId="5" borderId="0" xfId="0" applyFont="1" applyFill="1" applyBorder="1" applyAlignment="1">
      <alignment horizontal="center" vertical="center"/>
    </xf>
    <xf numFmtId="0" fontId="38" fillId="5" borderId="0" xfId="0" applyFont="1" applyFill="1" applyAlignment="1">
      <alignment vertical="center"/>
    </xf>
    <xf numFmtId="0" fontId="40" fillId="5" borderId="4" xfId="24" applyNumberFormat="1" applyFont="1" applyFill="1" applyBorder="1" applyAlignment="1">
      <alignment horizontal="center" vertical="center"/>
    </xf>
    <xf numFmtId="0" fontId="36" fillId="5" borderId="4" xfId="24" applyFont="1" applyFill="1" applyBorder="1" applyAlignment="1">
      <alignment horizontal="center" vertical="center" wrapText="1"/>
    </xf>
    <xf numFmtId="0" fontId="40" fillId="5" borderId="8" xfId="24" quotePrefix="1" applyNumberFormat="1" applyFont="1" applyFill="1" applyBorder="1" applyAlignment="1">
      <alignment horizontal="center" vertical="center"/>
    </xf>
    <xf numFmtId="0" fontId="40" fillId="5" borderId="4" xfId="24" applyNumberFormat="1" applyFont="1" applyFill="1" applyBorder="1" applyAlignment="1">
      <alignment horizontal="left" vertical="center"/>
    </xf>
    <xf numFmtId="0" fontId="36" fillId="5" borderId="21" xfId="24" applyFont="1" applyFill="1" applyBorder="1" applyAlignment="1">
      <alignment horizontal="left" vertical="center"/>
    </xf>
    <xf numFmtId="0" fontId="36" fillId="5" borderId="21" xfId="24" applyFont="1" applyFill="1" applyBorder="1" applyAlignment="1">
      <alignment vertical="center"/>
    </xf>
    <xf numFmtId="0" fontId="36" fillId="5" borderId="22" xfId="24" applyFont="1" applyFill="1" applyBorder="1" applyAlignment="1">
      <alignment vertical="center"/>
    </xf>
    <xf numFmtId="0" fontId="36" fillId="5" borderId="18" xfId="24" applyFont="1" applyFill="1" applyBorder="1" applyAlignment="1">
      <alignment vertical="center"/>
    </xf>
    <xf numFmtId="0" fontId="36" fillId="5" borderId="16" xfId="24" applyFont="1" applyFill="1" applyBorder="1" applyAlignment="1">
      <alignment vertical="center"/>
    </xf>
    <xf numFmtId="0" fontId="36" fillId="5" borderId="17" xfId="24" applyFont="1" applyFill="1" applyBorder="1" applyAlignment="1">
      <alignment vertical="center"/>
    </xf>
    <xf numFmtId="0" fontId="38" fillId="5" borderId="0" xfId="21" applyFont="1" applyFill="1" applyAlignment="1">
      <alignment vertical="center"/>
    </xf>
    <xf numFmtId="0" fontId="56" fillId="6" borderId="15" xfId="0" applyFont="1" applyFill="1" applyBorder="1" applyAlignment="1">
      <alignment horizontal="center" vertical="center" wrapText="1"/>
    </xf>
    <xf numFmtId="0" fontId="57" fillId="6" borderId="18" xfId="0" applyFont="1" applyFill="1" applyBorder="1" applyAlignment="1">
      <alignment horizontal="right" vertical="center"/>
    </xf>
    <xf numFmtId="0" fontId="57" fillId="6" borderId="16" xfId="0" applyFont="1" applyFill="1" applyBorder="1" applyAlignment="1">
      <alignment horizontal="center" vertical="center"/>
    </xf>
    <xf numFmtId="0" fontId="57" fillId="6" borderId="16" xfId="0" quotePrefix="1" applyFont="1" applyFill="1" applyBorder="1" applyAlignment="1">
      <alignment horizontal="center" vertical="center"/>
    </xf>
    <xf numFmtId="0" fontId="57" fillId="6" borderId="17" xfId="0" applyFont="1" applyFill="1" applyBorder="1" applyAlignment="1">
      <alignment horizontal="center" vertical="center"/>
    </xf>
    <xf numFmtId="0" fontId="56" fillId="6" borderId="9" xfId="0" applyFont="1" applyFill="1" applyBorder="1" applyAlignment="1">
      <alignment horizontal="right"/>
    </xf>
    <xf numFmtId="0" fontId="56" fillId="6" borderId="9" xfId="0" applyFont="1" applyFill="1" applyBorder="1" applyAlignment="1">
      <alignment horizontal="center"/>
    </xf>
    <xf numFmtId="0" fontId="57" fillId="5" borderId="19" xfId="0" applyFont="1" applyFill="1" applyBorder="1" applyAlignment="1">
      <alignment horizontal="right"/>
    </xf>
    <xf numFmtId="0" fontId="57" fillId="5" borderId="12" xfId="0" applyFont="1" applyFill="1" applyBorder="1"/>
    <xf numFmtId="0" fontId="57" fillId="5" borderId="15" xfId="0" applyFont="1" applyFill="1" applyBorder="1"/>
    <xf numFmtId="0" fontId="57" fillId="5" borderId="11" xfId="0" applyFont="1" applyFill="1" applyBorder="1" applyAlignment="1">
      <alignment horizontal="right"/>
    </xf>
    <xf numFmtId="0" fontId="56" fillId="5" borderId="4" xfId="0" quotePrefix="1" applyFont="1" applyFill="1" applyBorder="1" applyAlignment="1">
      <alignment horizontal="left"/>
    </xf>
    <xf numFmtId="0" fontId="56" fillId="5" borderId="4" xfId="0" applyFont="1" applyFill="1" applyBorder="1"/>
    <xf numFmtId="0" fontId="57" fillId="5" borderId="4" xfId="0" applyFont="1" applyFill="1" applyBorder="1"/>
    <xf numFmtId="0" fontId="57" fillId="5" borderId="8" xfId="0" applyFont="1" applyFill="1" applyBorder="1"/>
    <xf numFmtId="0" fontId="57" fillId="5" borderId="4" xfId="0" quotePrefix="1" applyFont="1" applyFill="1" applyBorder="1" applyAlignment="1">
      <alignment horizontal="left"/>
    </xf>
    <xf numFmtId="0" fontId="57" fillId="5" borderId="4" xfId="0" applyFont="1" applyFill="1" applyBorder="1" applyAlignment="1">
      <alignment horizontal="left"/>
    </xf>
    <xf numFmtId="0" fontId="57" fillId="5" borderId="0" xfId="0" applyFont="1" applyFill="1" applyBorder="1" applyAlignment="1">
      <alignment horizontal="left"/>
    </xf>
    <xf numFmtId="0" fontId="56" fillId="5" borderId="0" xfId="0" applyFont="1" applyFill="1"/>
    <xf numFmtId="0" fontId="56" fillId="5" borderId="0" xfId="0" applyFont="1" applyFill="1" applyBorder="1" applyAlignment="1"/>
    <xf numFmtId="0" fontId="57" fillId="5" borderId="18" xfId="0" applyFont="1" applyFill="1" applyBorder="1" applyAlignment="1">
      <alignment horizontal="right"/>
    </xf>
    <xf numFmtId="0" fontId="57" fillId="5" borderId="16" xfId="0" applyFont="1" applyFill="1" applyBorder="1"/>
    <xf numFmtId="0" fontId="57" fillId="5" borderId="17" xfId="0" applyFont="1" applyFill="1" applyBorder="1"/>
    <xf numFmtId="0" fontId="59" fillId="5" borderId="0" xfId="0" applyFont="1" applyFill="1" applyBorder="1" applyAlignment="1">
      <alignment horizontal="left"/>
    </xf>
    <xf numFmtId="0" fontId="38" fillId="6" borderId="19" xfId="0" applyFont="1" applyFill="1" applyBorder="1" applyAlignment="1">
      <alignment horizontal="center" vertical="center" wrapText="1"/>
    </xf>
    <xf numFmtId="0" fontId="38" fillId="6" borderId="12" xfId="0" applyFont="1" applyFill="1" applyBorder="1" applyAlignment="1">
      <alignment horizontal="center" vertical="center" wrapText="1"/>
    </xf>
    <xf numFmtId="0" fontId="38" fillId="6" borderId="15" xfId="0" applyFont="1" applyFill="1" applyBorder="1" applyAlignment="1">
      <alignment horizontal="center" vertical="center" wrapText="1"/>
    </xf>
    <xf numFmtId="0" fontId="38" fillId="6" borderId="11" xfId="24" applyNumberFormat="1" applyFont="1" applyFill="1" applyBorder="1" applyAlignment="1">
      <alignment horizontal="center" vertical="center"/>
    </xf>
    <xf numFmtId="0" fontId="39" fillId="6" borderId="4" xfId="24" applyNumberFormat="1" applyFont="1" applyFill="1" applyBorder="1" applyAlignment="1">
      <alignment horizontal="center" vertical="center"/>
    </xf>
    <xf numFmtId="0" fontId="40" fillId="6" borderId="4" xfId="24" applyNumberFormat="1" applyFont="1" applyFill="1" applyBorder="1" applyAlignment="1">
      <alignment horizontal="center" vertical="center"/>
    </xf>
    <xf numFmtId="0" fontId="36" fillId="6" borderId="4" xfId="24" applyFont="1" applyFill="1" applyBorder="1" applyAlignment="1">
      <alignment horizontal="center" vertical="center" wrapText="1"/>
    </xf>
    <xf numFmtId="0" fontId="40" fillId="6" borderId="8" xfId="24" quotePrefix="1" applyNumberFormat="1" applyFont="1" applyFill="1" applyBorder="1" applyAlignment="1">
      <alignment horizontal="center" vertical="center"/>
    </xf>
    <xf numFmtId="0" fontId="36" fillId="5" borderId="0" xfId="0" applyFont="1" applyFill="1"/>
    <xf numFmtId="0" fontId="38" fillId="5" borderId="0" xfId="0" applyFont="1" applyFill="1" applyAlignment="1">
      <alignment horizontal="center"/>
    </xf>
    <xf numFmtId="0" fontId="36" fillId="5" borderId="0" xfId="24" applyFont="1" applyFill="1"/>
    <xf numFmtId="0" fontId="38" fillId="5" borderId="0" xfId="0" applyFont="1" applyFill="1"/>
    <xf numFmtId="0" fontId="38" fillId="6" borderId="24" xfId="0" applyFont="1" applyFill="1" applyBorder="1" applyAlignment="1">
      <alignment horizontal="center" vertical="center" wrapText="1"/>
    </xf>
    <xf numFmtId="0" fontId="38" fillId="6" borderId="25" xfId="0" applyFont="1" applyFill="1" applyBorder="1" applyAlignment="1">
      <alignment horizontal="center" vertical="center" wrapText="1"/>
    </xf>
    <xf numFmtId="0" fontId="38" fillId="6" borderId="26" xfId="0" applyFont="1" applyFill="1" applyBorder="1" applyAlignment="1">
      <alignment horizontal="center" vertical="center" wrapText="1"/>
    </xf>
    <xf numFmtId="0" fontId="36" fillId="5" borderId="4" xfId="0" applyFont="1" applyFill="1" applyBorder="1"/>
    <xf numFmtId="0" fontId="36" fillId="5" borderId="8" xfId="0" applyFont="1" applyFill="1" applyBorder="1"/>
    <xf numFmtId="0" fontId="36" fillId="5" borderId="4" xfId="0" applyFont="1" applyFill="1" applyBorder="1" applyProtection="1">
      <protection locked="0"/>
    </xf>
    <xf numFmtId="0" fontId="36" fillId="5" borderId="16" xfId="0" applyFont="1" applyFill="1" applyBorder="1"/>
    <xf numFmtId="0" fontId="36" fillId="5" borderId="17" xfId="0" applyFont="1" applyFill="1" applyBorder="1"/>
    <xf numFmtId="0" fontId="36" fillId="5" borderId="0" xfId="0" applyFont="1" applyFill="1" applyAlignment="1">
      <alignment horizontal="left"/>
    </xf>
    <xf numFmtId="0" fontId="36" fillId="5" borderId="0" xfId="0" applyFont="1" applyFill="1" applyBorder="1"/>
    <xf numFmtId="0" fontId="13" fillId="5" borderId="0" xfId="0" applyFont="1" applyFill="1"/>
    <xf numFmtId="0" fontId="36" fillId="5" borderId="0" xfId="0" applyFont="1" applyFill="1" applyBorder="1" applyAlignment="1">
      <alignment horizontal="left"/>
    </xf>
    <xf numFmtId="0" fontId="13" fillId="5" borderId="0" xfId="0" applyFont="1" applyFill="1" applyBorder="1" applyAlignment="1">
      <alignment horizontal="left"/>
    </xf>
    <xf numFmtId="0" fontId="13" fillId="5" borderId="24" xfId="0" applyFont="1" applyFill="1" applyBorder="1"/>
    <xf numFmtId="0" fontId="13" fillId="5" borderId="26" xfId="0" applyFont="1" applyFill="1" applyBorder="1"/>
    <xf numFmtId="0" fontId="13" fillId="5" borderId="4" xfId="0" applyFont="1" applyFill="1" applyBorder="1"/>
    <xf numFmtId="0" fontId="13" fillId="5" borderId="8" xfId="0" applyFont="1" applyFill="1" applyBorder="1"/>
    <xf numFmtId="0" fontId="36" fillId="5" borderId="18" xfId="0" applyFont="1" applyFill="1" applyBorder="1" applyAlignment="1">
      <alignment horizontal="left"/>
    </xf>
    <xf numFmtId="0" fontId="37" fillId="5" borderId="16" xfId="0" applyFont="1" applyFill="1" applyBorder="1"/>
    <xf numFmtId="0" fontId="37" fillId="6" borderId="14" xfId="0" applyFont="1" applyFill="1" applyBorder="1" applyAlignment="1">
      <alignment horizontal="center" vertical="center" wrapText="1"/>
    </xf>
    <xf numFmtId="0" fontId="37" fillId="6" borderId="4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left"/>
    </xf>
    <xf numFmtId="0" fontId="13" fillId="6" borderId="16" xfId="0" applyFont="1" applyFill="1" applyBorder="1"/>
    <xf numFmtId="0" fontId="36" fillId="5" borderId="0" xfId="0" applyFont="1" applyFill="1" applyAlignment="1">
      <alignment horizontal="left" vertical="center"/>
    </xf>
    <xf numFmtId="0" fontId="38" fillId="5" borderId="0" xfId="0" applyFont="1" applyFill="1" applyBorder="1" applyAlignment="1">
      <alignment vertical="center"/>
    </xf>
    <xf numFmtId="0" fontId="36" fillId="5" borderId="0" xfId="0" applyFont="1" applyFill="1" applyBorder="1" applyAlignment="1">
      <alignment vertical="center"/>
    </xf>
    <xf numFmtId="0" fontId="38" fillId="5" borderId="0" xfId="0" quotePrefix="1" applyFont="1" applyFill="1" applyBorder="1" applyAlignment="1">
      <alignment vertical="center"/>
    </xf>
    <xf numFmtId="0" fontId="36" fillId="5" borderId="0" xfId="0" applyFont="1" applyFill="1" applyBorder="1" applyAlignment="1">
      <alignment horizontal="left" vertical="center"/>
    </xf>
    <xf numFmtId="0" fontId="13" fillId="5" borderId="0" xfId="0" applyFont="1" applyFill="1" applyBorder="1" applyAlignment="1">
      <alignment horizontal="left" vertical="center"/>
    </xf>
    <xf numFmtId="0" fontId="34" fillId="5" borderId="4" xfId="0" applyFont="1" applyFill="1" applyBorder="1" applyAlignment="1">
      <alignment vertical="center"/>
    </xf>
    <xf numFmtId="0" fontId="38" fillId="6" borderId="11" xfId="0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right" vertical="center"/>
    </xf>
    <xf numFmtId="0" fontId="4" fillId="5" borderId="0" xfId="0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right" vertical="center"/>
    </xf>
    <xf numFmtId="0" fontId="11" fillId="5" borderId="0" xfId="0" applyFont="1" applyFill="1" applyBorder="1" applyAlignment="1">
      <alignment horizontal="right" vertical="center"/>
    </xf>
    <xf numFmtId="0" fontId="13" fillId="5" borderId="0" xfId="0" applyFont="1" applyFill="1" applyAlignment="1">
      <alignment horizontal="right" vertical="center"/>
    </xf>
    <xf numFmtId="0" fontId="13" fillId="5" borderId="0" xfId="0" applyFont="1" applyFill="1" applyBorder="1" applyAlignment="1">
      <alignment vertical="center"/>
    </xf>
    <xf numFmtId="0" fontId="33" fillId="5" borderId="29" xfId="0" applyFont="1" applyFill="1" applyBorder="1" applyAlignment="1">
      <alignment vertical="center"/>
    </xf>
    <xf numFmtId="0" fontId="33" fillId="5" borderId="2" xfId="0" applyFont="1" applyFill="1" applyBorder="1" applyAlignment="1">
      <alignment vertical="center"/>
    </xf>
    <xf numFmtId="0" fontId="33" fillId="5" borderId="30" xfId="0" applyFont="1" applyFill="1" applyBorder="1" applyAlignment="1">
      <alignment vertical="center"/>
    </xf>
    <xf numFmtId="0" fontId="33" fillId="5" borderId="0" xfId="0" applyFont="1" applyFill="1" applyBorder="1" applyAlignment="1">
      <alignment vertical="center"/>
    </xf>
    <xf numFmtId="0" fontId="33" fillId="5" borderId="30" xfId="0" quotePrefix="1" applyFont="1" applyFill="1" applyBorder="1" applyAlignment="1">
      <alignment vertical="center"/>
    </xf>
    <xf numFmtId="0" fontId="33" fillId="5" borderId="0" xfId="0" quotePrefix="1" applyFont="1" applyFill="1" applyBorder="1" applyAlignment="1">
      <alignment vertical="center"/>
    </xf>
    <xf numFmtId="0" fontId="13" fillId="5" borderId="0" xfId="0" applyFont="1" applyFill="1" applyBorder="1" applyAlignment="1">
      <alignment horizontal="right" vertical="center"/>
    </xf>
    <xf numFmtId="0" fontId="16" fillId="6" borderId="1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/>
    </xf>
    <xf numFmtId="0" fontId="16" fillId="6" borderId="31" xfId="0" applyFont="1" applyFill="1" applyBorder="1" applyAlignment="1">
      <alignment horizontal="center" vertical="center"/>
    </xf>
    <xf numFmtId="0" fontId="16" fillId="6" borderId="34" xfId="0" applyFont="1" applyFill="1" applyBorder="1" applyAlignment="1">
      <alignment horizontal="center" vertical="center"/>
    </xf>
    <xf numFmtId="0" fontId="16" fillId="6" borderId="35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right" vertical="center"/>
    </xf>
    <xf numFmtId="0" fontId="16" fillId="5" borderId="12" xfId="0" applyFont="1" applyFill="1" applyBorder="1" applyAlignment="1">
      <alignment vertical="center"/>
    </xf>
    <xf numFmtId="0" fontId="15" fillId="5" borderId="12" xfId="0" applyFont="1" applyFill="1" applyBorder="1" applyAlignment="1">
      <alignment vertical="center"/>
    </xf>
    <xf numFmtId="0" fontId="15" fillId="5" borderId="15" xfId="0" applyFont="1" applyFill="1" applyBorder="1" applyAlignment="1">
      <alignment vertical="center"/>
    </xf>
    <xf numFmtId="0" fontId="15" fillId="5" borderId="11" xfId="0" applyFont="1" applyFill="1" applyBorder="1" applyAlignment="1">
      <alignment horizontal="right" vertical="center"/>
    </xf>
    <xf numFmtId="0" fontId="15" fillId="5" borderId="4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vertical="center"/>
    </xf>
    <xf numFmtId="0" fontId="15" fillId="5" borderId="8" xfId="0" applyFont="1" applyFill="1" applyBorder="1" applyAlignment="1">
      <alignment vertical="center"/>
    </xf>
    <xf numFmtId="0" fontId="15" fillId="5" borderId="4" xfId="0" quotePrefix="1" applyFont="1" applyFill="1" applyBorder="1" applyAlignment="1">
      <alignment horizontal="left" vertical="center"/>
    </xf>
    <xf numFmtId="0" fontId="16" fillId="5" borderId="18" xfId="0" applyFont="1" applyFill="1" applyBorder="1" applyAlignment="1">
      <alignment horizontal="right" vertical="center"/>
    </xf>
    <xf numFmtId="0" fontId="16" fillId="5" borderId="16" xfId="0" applyFont="1" applyFill="1" applyBorder="1" applyAlignment="1">
      <alignment horizontal="left" vertical="center"/>
    </xf>
    <xf numFmtId="0" fontId="16" fillId="5" borderId="16" xfId="0" applyFont="1" applyFill="1" applyBorder="1" applyAlignment="1">
      <alignment vertical="center"/>
    </xf>
    <xf numFmtId="0" fontId="16" fillId="5" borderId="17" xfId="0" applyFont="1" applyFill="1" applyBorder="1" applyAlignment="1">
      <alignment vertical="center"/>
    </xf>
    <xf numFmtId="0" fontId="36" fillId="5" borderId="19" xfId="23" applyFont="1" applyFill="1" applyBorder="1"/>
    <xf numFmtId="0" fontId="36" fillId="5" borderId="12" xfId="23" applyFont="1" applyFill="1" applyBorder="1" applyAlignment="1">
      <alignment wrapText="1"/>
    </xf>
    <xf numFmtId="0" fontId="36" fillId="5" borderId="12" xfId="23" applyFont="1" applyFill="1" applyBorder="1"/>
    <xf numFmtId="0" fontId="36" fillId="5" borderId="15" xfId="23" applyFont="1" applyFill="1" applyBorder="1"/>
    <xf numFmtId="0" fontId="36" fillId="5" borderId="11" xfId="23" applyFont="1" applyFill="1" applyBorder="1"/>
    <xf numFmtId="0" fontId="36" fillId="5" borderId="4" xfId="23" applyFont="1" applyFill="1" applyBorder="1" applyAlignment="1">
      <alignment wrapText="1"/>
    </xf>
    <xf numFmtId="0" fontId="36" fillId="5" borderId="4" xfId="23" applyFont="1" applyFill="1" applyBorder="1"/>
    <xf numFmtId="0" fontId="36" fillId="5" borderId="8" xfId="23" applyFont="1" applyFill="1" applyBorder="1"/>
    <xf numFmtId="0" fontId="36" fillId="5" borderId="11" xfId="0" applyFont="1" applyFill="1" applyBorder="1" applyAlignment="1">
      <alignment horizontal="left" vertical="center"/>
    </xf>
    <xf numFmtId="0" fontId="36" fillId="5" borderId="4" xfId="0" quotePrefix="1" applyFont="1" applyFill="1" applyBorder="1" applyAlignment="1">
      <alignment horizontal="left" wrapText="1"/>
    </xf>
    <xf numFmtId="2" fontId="36" fillId="5" borderId="4" xfId="0" applyNumberFormat="1" applyFont="1" applyFill="1" applyBorder="1" applyAlignment="1">
      <alignment horizontal="left" vertical="center"/>
    </xf>
    <xf numFmtId="165" fontId="36" fillId="5" borderId="4" xfId="0" applyNumberFormat="1" applyFont="1" applyFill="1" applyBorder="1" applyAlignment="1">
      <alignment horizontal="left" vertical="center"/>
    </xf>
    <xf numFmtId="0" fontId="36" fillId="0" borderId="4" xfId="23" applyFont="1" applyBorder="1"/>
    <xf numFmtId="0" fontId="36" fillId="0" borderId="8" xfId="23" applyFont="1" applyBorder="1"/>
    <xf numFmtId="0" fontId="38" fillId="5" borderId="16" xfId="23" applyFont="1" applyFill="1" applyBorder="1"/>
    <xf numFmtId="0" fontId="38" fillId="5" borderId="17" xfId="23" applyFont="1" applyFill="1" applyBorder="1"/>
    <xf numFmtId="0" fontId="36" fillId="4" borderId="0" xfId="23" applyFont="1" applyFill="1"/>
    <xf numFmtId="0" fontId="36" fillId="5" borderId="0" xfId="23" applyFont="1" applyFill="1"/>
    <xf numFmtId="0" fontId="38" fillId="6" borderId="28" xfId="0" applyFont="1" applyFill="1" applyBorder="1" applyAlignment="1">
      <alignment horizontal="center" vertical="center"/>
    </xf>
    <xf numFmtId="0" fontId="36" fillId="6" borderId="9" xfId="23" applyFont="1" applyFill="1" applyBorder="1" applyAlignment="1">
      <alignment horizontal="center" vertical="center"/>
    </xf>
    <xf numFmtId="0" fontId="38" fillId="6" borderId="31" xfId="0" applyFont="1" applyFill="1" applyBorder="1" applyAlignment="1">
      <alignment horizontal="center" vertical="center"/>
    </xf>
    <xf numFmtId="0" fontId="36" fillId="4" borderId="0" xfId="23" applyFont="1" applyFill="1" applyAlignment="1">
      <alignment horizontal="right"/>
    </xf>
    <xf numFmtId="0" fontId="36" fillId="5" borderId="0" xfId="23" applyFont="1" applyFill="1" applyAlignment="1">
      <alignment horizontal="right"/>
    </xf>
    <xf numFmtId="0" fontId="36" fillId="6" borderId="9" xfId="23" applyFont="1" applyFill="1" applyBorder="1" applyAlignment="1">
      <alignment horizontal="right" vertical="center"/>
    </xf>
    <xf numFmtId="0" fontId="36" fillId="5" borderId="19" xfId="23" applyFont="1" applyFill="1" applyBorder="1" applyAlignment="1">
      <alignment horizontal="right"/>
    </xf>
    <xf numFmtId="0" fontId="36" fillId="5" borderId="11" xfId="23" applyFont="1" applyFill="1" applyBorder="1" applyAlignment="1">
      <alignment horizontal="right"/>
    </xf>
    <xf numFmtId="0" fontId="36" fillId="5" borderId="11" xfId="0" applyFont="1" applyFill="1" applyBorder="1" applyAlignment="1">
      <alignment horizontal="right" vertical="center"/>
    </xf>
    <xf numFmtId="0" fontId="36" fillId="5" borderId="11" xfId="0" applyFont="1" applyFill="1" applyBorder="1" applyAlignment="1">
      <alignment horizontal="right"/>
    </xf>
    <xf numFmtId="0" fontId="36" fillId="0" borderId="11" xfId="23" applyFont="1" applyBorder="1" applyAlignment="1">
      <alignment horizontal="right"/>
    </xf>
    <xf numFmtId="0" fontId="38" fillId="5" borderId="18" xfId="23" applyFont="1" applyFill="1" applyBorder="1" applyAlignment="1">
      <alignment horizontal="right"/>
    </xf>
    <xf numFmtId="0" fontId="4" fillId="4" borderId="6" xfId="23" applyFont="1" applyFill="1" applyBorder="1" applyAlignment="1">
      <alignment horizontal="right"/>
    </xf>
    <xf numFmtId="0" fontId="4" fillId="0" borderId="0" xfId="23" applyFont="1" applyAlignment="1">
      <alignment horizontal="right"/>
    </xf>
    <xf numFmtId="0" fontId="36" fillId="0" borderId="0" xfId="0" applyFont="1" applyBorder="1" applyAlignment="1"/>
    <xf numFmtId="0" fontId="36" fillId="5" borderId="0" xfId="11" applyFont="1" applyFill="1" applyBorder="1"/>
    <xf numFmtId="0" fontId="38" fillId="5" borderId="0" xfId="21" applyFont="1" applyFill="1" applyAlignment="1">
      <alignment horizontal="centerContinuous" vertical="center"/>
    </xf>
    <xf numFmtId="0" fontId="36" fillId="5" borderId="0" xfId="11" applyFont="1" applyFill="1" applyBorder="1" applyAlignment="1">
      <alignment horizontal="centerContinuous"/>
    </xf>
    <xf numFmtId="0" fontId="38" fillId="5" borderId="0" xfId="11" applyFont="1" applyFill="1" applyBorder="1" applyAlignment="1">
      <alignment horizontal="left"/>
    </xf>
    <xf numFmtId="0" fontId="38" fillId="5" borderId="0" xfId="11" applyFont="1" applyFill="1" applyAlignment="1">
      <alignment horizontal="centerContinuous"/>
    </xf>
    <xf numFmtId="0" fontId="38" fillId="5" borderId="0" xfId="11" applyFont="1" applyFill="1" applyBorder="1" applyAlignment="1">
      <alignment horizontal="centerContinuous"/>
    </xf>
    <xf numFmtId="0" fontId="36" fillId="5" borderId="4" xfId="11" applyFont="1" applyFill="1" applyBorder="1" applyAlignment="1">
      <alignment vertical="top"/>
    </xf>
    <xf numFmtId="0" fontId="36" fillId="5" borderId="4" xfId="11" applyFont="1" applyFill="1" applyBorder="1" applyAlignment="1">
      <alignment horizontal="left" vertical="top"/>
    </xf>
    <xf numFmtId="0" fontId="38" fillId="5" borderId="4" xfId="11" applyFont="1" applyFill="1" applyBorder="1"/>
    <xf numFmtId="0" fontId="38" fillId="5" borderId="8" xfId="11" applyFont="1" applyFill="1" applyBorder="1"/>
    <xf numFmtId="0" fontId="36" fillId="5" borderId="8" xfId="11" applyFont="1" applyFill="1" applyBorder="1"/>
    <xf numFmtId="0" fontId="40" fillId="5" borderId="4" xfId="11" applyFont="1" applyFill="1" applyBorder="1"/>
    <xf numFmtId="0" fontId="38" fillId="5" borderId="16" xfId="11" applyFont="1" applyFill="1" applyBorder="1" applyAlignment="1">
      <alignment horizontal="left" vertical="top"/>
    </xf>
    <xf numFmtId="0" fontId="41" fillId="5" borderId="16" xfId="11" applyFont="1" applyFill="1" applyBorder="1" applyAlignment="1">
      <alignment horizontal="left"/>
    </xf>
    <xf numFmtId="0" fontId="38" fillId="6" borderId="12" xfId="11" applyFont="1" applyFill="1" applyBorder="1" applyAlignment="1">
      <alignment horizontal="left" vertical="top" wrapText="1"/>
    </xf>
    <xf numFmtId="0" fontId="38" fillId="6" borderId="12" xfId="11" applyFont="1" applyFill="1" applyBorder="1" applyAlignment="1">
      <alignment vertical="top" wrapText="1"/>
    </xf>
    <xf numFmtId="0" fontId="38" fillId="6" borderId="15" xfId="11" applyFont="1" applyFill="1" applyBorder="1" applyAlignment="1">
      <alignment vertical="top" wrapText="1"/>
    </xf>
    <xf numFmtId="0" fontId="38" fillId="5" borderId="0" xfId="11" applyFont="1" applyFill="1" applyAlignment="1">
      <alignment horizontal="left"/>
    </xf>
    <xf numFmtId="0" fontId="38" fillId="6" borderId="19" xfId="11" applyFont="1" applyFill="1" applyBorder="1" applyAlignment="1">
      <alignment horizontal="left" vertical="top" wrapText="1"/>
    </xf>
    <xf numFmtId="0" fontId="36" fillId="5" borderId="4" xfId="11" applyFont="1" applyFill="1" applyBorder="1" applyAlignment="1">
      <alignment horizontal="left" vertical="top" wrapText="1"/>
    </xf>
    <xf numFmtId="0" fontId="38" fillId="5" borderId="11" xfId="11" applyFont="1" applyFill="1" applyBorder="1"/>
    <xf numFmtId="0" fontId="36" fillId="5" borderId="11" xfId="11" applyFont="1" applyFill="1" applyBorder="1"/>
    <xf numFmtId="0" fontId="36" fillId="5" borderId="18" xfId="11" applyFont="1" applyFill="1" applyBorder="1"/>
    <xf numFmtId="0" fontId="56" fillId="5" borderId="0" xfId="11" applyFont="1" applyFill="1" applyBorder="1" applyAlignment="1">
      <alignment horizontal="right"/>
    </xf>
    <xf numFmtId="0" fontId="56" fillId="5" borderId="0" xfId="11" applyFont="1" applyFill="1" applyBorder="1" applyAlignment="1">
      <alignment horizontal="center"/>
    </xf>
    <xf numFmtId="0" fontId="56" fillId="5" borderId="0" xfId="11" applyFont="1" applyFill="1" applyBorder="1"/>
    <xf numFmtId="0" fontId="57" fillId="5" borderId="11" xfId="11" applyFont="1" applyFill="1" applyBorder="1" applyAlignment="1">
      <alignment horizontal="center" vertical="center"/>
    </xf>
    <xf numFmtId="0" fontId="57" fillId="5" borderId="4" xfId="11" applyFont="1" applyFill="1" applyBorder="1" applyAlignment="1" applyProtection="1">
      <alignment horizontal="center"/>
    </xf>
    <xf numFmtId="0" fontId="57" fillId="5" borderId="18" xfId="11" applyFont="1" applyFill="1" applyBorder="1" applyAlignment="1">
      <alignment horizontal="center" vertical="center"/>
    </xf>
    <xf numFmtId="0" fontId="56" fillId="5" borderId="16" xfId="11" applyFont="1" applyFill="1" applyBorder="1" applyAlignment="1" applyProtection="1">
      <alignment horizontal="left" vertical="center"/>
    </xf>
    <xf numFmtId="0" fontId="57" fillId="5" borderId="16" xfId="11" applyFont="1" applyFill="1" applyBorder="1" applyAlignment="1" applyProtection="1">
      <alignment horizontal="center"/>
    </xf>
    <xf numFmtId="0" fontId="56" fillId="5" borderId="0" xfId="11" applyFont="1" applyFill="1" applyBorder="1" applyAlignment="1" applyProtection="1">
      <alignment horizontal="left" vertical="center"/>
    </xf>
    <xf numFmtId="0" fontId="57" fillId="5" borderId="0" xfId="11" applyFont="1" applyFill="1" applyBorder="1" applyAlignment="1" applyProtection="1">
      <alignment horizontal="center"/>
    </xf>
    <xf numFmtId="0" fontId="57" fillId="5" borderId="0" xfId="21" applyFont="1" applyFill="1" applyBorder="1">
      <alignment vertical="center"/>
    </xf>
    <xf numFmtId="0" fontId="56" fillId="5" borderId="16" xfId="11" applyFont="1" applyFill="1" applyBorder="1" applyAlignment="1" applyProtection="1">
      <alignment horizontal="left" vertical="center" wrapText="1"/>
    </xf>
    <xf numFmtId="0" fontId="56" fillId="5" borderId="0" xfId="11" applyFont="1" applyFill="1" applyBorder="1" applyAlignment="1" applyProtection="1">
      <alignment horizontal="left" vertical="center" wrapText="1"/>
    </xf>
    <xf numFmtId="0" fontId="56" fillId="5" borderId="16" xfId="11" applyFont="1" applyFill="1" applyBorder="1" applyAlignment="1" applyProtection="1">
      <alignment vertical="center"/>
    </xf>
    <xf numFmtId="0" fontId="57" fillId="5" borderId="0" xfId="14" applyFont="1" applyFill="1" applyAlignment="1">
      <alignment horizontal="center"/>
    </xf>
    <xf numFmtId="0" fontId="57" fillId="5" borderId="0" xfId="14" applyFont="1" applyFill="1" applyBorder="1"/>
    <xf numFmtId="0" fontId="57" fillId="5" borderId="0" xfId="14" applyFont="1" applyFill="1"/>
    <xf numFmtId="0" fontId="57" fillId="5" borderId="0" xfId="12" applyFont="1" applyFill="1"/>
    <xf numFmtId="0" fontId="57" fillId="5" borderId="0" xfId="12" applyFont="1" applyFill="1" applyAlignment="1">
      <alignment horizontal="center"/>
    </xf>
    <xf numFmtId="0" fontId="57" fillId="5" borderId="0" xfId="12" applyFont="1" applyFill="1" applyBorder="1"/>
    <xf numFmtId="0" fontId="56" fillId="5" borderId="0" xfId="14" applyFont="1" applyFill="1" applyBorder="1"/>
    <xf numFmtId="0" fontId="56" fillId="6" borderId="4" xfId="14" applyFont="1" applyFill="1" applyBorder="1" applyAlignment="1">
      <alignment horizontal="center" vertical="center"/>
    </xf>
    <xf numFmtId="0" fontId="56" fillId="6" borderId="14" xfId="14" applyFont="1" applyFill="1" applyBorder="1" applyAlignment="1">
      <alignment horizontal="center" vertical="center"/>
    </xf>
    <xf numFmtId="0" fontId="56" fillId="6" borderId="11" xfId="12" applyFont="1" applyFill="1" applyBorder="1" applyAlignment="1">
      <alignment horizontal="center" vertical="center" wrapText="1"/>
    </xf>
    <xf numFmtId="0" fontId="56" fillId="6" borderId="4" xfId="12" applyFont="1" applyFill="1" applyBorder="1" applyAlignment="1">
      <alignment horizontal="center" vertical="center" wrapText="1"/>
    </xf>
    <xf numFmtId="0" fontId="56" fillId="6" borderId="8" xfId="12" applyFont="1" applyFill="1" applyBorder="1" applyAlignment="1">
      <alignment horizontal="center" vertical="center" wrapText="1"/>
    </xf>
    <xf numFmtId="0" fontId="57" fillId="5" borderId="11" xfId="12" applyFont="1" applyFill="1" applyBorder="1" applyAlignment="1">
      <alignment horizontal="center" vertical="center" wrapText="1"/>
    </xf>
    <xf numFmtId="0" fontId="57" fillId="5" borderId="4" xfId="12" applyFont="1" applyFill="1" applyBorder="1" applyAlignment="1">
      <alignment horizontal="left" vertical="center" wrapText="1" indent="1"/>
    </xf>
    <xf numFmtId="2" fontId="57" fillId="5" borderId="4" xfId="12" applyNumberFormat="1" applyFont="1" applyFill="1" applyBorder="1" applyAlignment="1">
      <alignment horizontal="right" vertical="center" wrapText="1"/>
    </xf>
    <xf numFmtId="0" fontId="57" fillId="5" borderId="8" xfId="12" applyFont="1" applyFill="1" applyBorder="1"/>
    <xf numFmtId="0" fontId="57" fillId="5" borderId="4" xfId="12" applyFont="1" applyFill="1" applyBorder="1" applyAlignment="1">
      <alignment horizontal="right" vertical="center" wrapText="1"/>
    </xf>
    <xf numFmtId="0" fontId="56" fillId="5" borderId="21" xfId="12" applyFont="1" applyFill="1" applyBorder="1" applyAlignment="1">
      <alignment horizontal="left" vertical="center" wrapText="1" indent="1"/>
    </xf>
    <xf numFmtId="2" fontId="56" fillId="5" borderId="21" xfId="12" applyNumberFormat="1" applyFont="1" applyFill="1" applyBorder="1" applyAlignment="1">
      <alignment horizontal="right" vertical="center" wrapText="1"/>
    </xf>
    <xf numFmtId="2" fontId="56" fillId="5" borderId="22" xfId="12" applyNumberFormat="1" applyFont="1" applyFill="1" applyBorder="1" applyAlignment="1">
      <alignment horizontal="right" vertical="center" wrapText="1"/>
    </xf>
    <xf numFmtId="0" fontId="57" fillId="5" borderId="4" xfId="12" applyFont="1" applyFill="1" applyBorder="1"/>
    <xf numFmtId="0" fontId="57" fillId="5" borderId="4" xfId="12" applyFont="1" applyFill="1" applyBorder="1" applyAlignment="1">
      <alignment horizontal="center"/>
    </xf>
    <xf numFmtId="0" fontId="56" fillId="5" borderId="16" xfId="12" applyFont="1" applyFill="1" applyBorder="1" applyAlignment="1">
      <alignment horizontal="left" vertical="center" wrapText="1" indent="1"/>
    </xf>
    <xf numFmtId="2" fontId="56" fillId="5" borderId="16" xfId="12" applyNumberFormat="1" applyFont="1" applyFill="1" applyBorder="1" applyAlignment="1">
      <alignment horizontal="right" vertical="center" wrapText="1"/>
    </xf>
    <xf numFmtId="2" fontId="56" fillId="5" borderId="17" xfId="12" applyNumberFormat="1" applyFont="1" applyFill="1" applyBorder="1" applyAlignment="1">
      <alignment horizontal="right" vertical="center" wrapText="1"/>
    </xf>
    <xf numFmtId="0" fontId="56" fillId="5" borderId="0" xfId="11" applyFont="1" applyFill="1" applyBorder="1" applyAlignment="1">
      <alignment horizontal="center" vertical="center" wrapText="1"/>
    </xf>
    <xf numFmtId="0" fontId="57" fillId="5" borderId="4" xfId="11" applyFont="1" applyFill="1" applyBorder="1" applyAlignment="1">
      <alignment horizontal="left" vertical="top"/>
    </xf>
    <xf numFmtId="0" fontId="56" fillId="5" borderId="11" xfId="11" applyFont="1" applyFill="1" applyBorder="1"/>
    <xf numFmtId="0" fontId="56" fillId="5" borderId="8" xfId="11" applyFont="1" applyFill="1" applyBorder="1"/>
    <xf numFmtId="0" fontId="57" fillId="5" borderId="8" xfId="11" applyFont="1" applyFill="1" applyBorder="1" applyAlignment="1">
      <alignment horizontal="right"/>
    </xf>
    <xf numFmtId="0" fontId="57" fillId="5" borderId="4" xfId="11" applyFont="1" applyFill="1" applyBorder="1" applyAlignment="1">
      <alignment vertical="top"/>
    </xf>
    <xf numFmtId="0" fontId="56" fillId="5" borderId="18" xfId="11" applyFont="1" applyFill="1" applyBorder="1" applyAlignment="1">
      <alignment vertical="top"/>
    </xf>
    <xf numFmtId="0" fontId="56" fillId="5" borderId="16" xfId="11" applyFont="1" applyFill="1" applyBorder="1" applyAlignment="1">
      <alignment horizontal="left" vertical="top"/>
    </xf>
    <xf numFmtId="0" fontId="57" fillId="5" borderId="16" xfId="11" applyFont="1" applyFill="1" applyBorder="1" applyAlignment="1">
      <alignment horizontal="left" vertical="top"/>
    </xf>
    <xf numFmtId="0" fontId="57" fillId="5" borderId="16" xfId="11" applyFont="1" applyFill="1" applyBorder="1"/>
    <xf numFmtId="0" fontId="57" fillId="5" borderId="17" xfId="11" applyFont="1" applyFill="1" applyBorder="1"/>
    <xf numFmtId="0" fontId="56" fillId="5" borderId="36" xfId="11" applyFont="1" applyFill="1" applyBorder="1" applyAlignment="1">
      <alignment vertical="top"/>
    </xf>
    <xf numFmtId="0" fontId="56" fillId="5" borderId="37" xfId="11" applyFont="1" applyFill="1" applyBorder="1" applyAlignment="1">
      <alignment vertical="top"/>
    </xf>
    <xf numFmtId="0" fontId="62" fillId="5" borderId="16" xfId="11" applyFont="1" applyFill="1" applyBorder="1" applyAlignment="1">
      <alignment horizontal="left"/>
    </xf>
    <xf numFmtId="0" fontId="62" fillId="5" borderId="17" xfId="11" applyFont="1" applyFill="1" applyBorder="1" applyAlignment="1">
      <alignment horizontal="left"/>
    </xf>
    <xf numFmtId="0" fontId="62" fillId="5" borderId="0" xfId="11" applyFont="1" applyFill="1" applyBorder="1" applyAlignment="1">
      <alignment horizontal="left"/>
    </xf>
    <xf numFmtId="0" fontId="56" fillId="6" borderId="4" xfId="11" applyFont="1" applyFill="1" applyBorder="1" applyAlignment="1">
      <alignment horizontal="center" vertical="top" wrapText="1"/>
    </xf>
    <xf numFmtId="0" fontId="56" fillId="6" borderId="11" xfId="11" applyFont="1" applyFill="1" applyBorder="1" applyAlignment="1">
      <alignment horizontal="center" vertical="center"/>
    </xf>
    <xf numFmtId="0" fontId="56" fillId="6" borderId="8" xfId="11" applyFont="1" applyFill="1" applyBorder="1" applyAlignment="1">
      <alignment horizontal="center" vertical="center"/>
    </xf>
    <xf numFmtId="0" fontId="56" fillId="6" borderId="8" xfId="11" applyFont="1" applyFill="1" applyBorder="1" applyAlignment="1">
      <alignment horizontal="center" vertical="top" wrapText="1"/>
    </xf>
    <xf numFmtId="0" fontId="57" fillId="5" borderId="0" xfId="0" quotePrefix="1" applyFont="1" applyFill="1" applyAlignment="1">
      <alignment horizontal="left"/>
    </xf>
    <xf numFmtId="0" fontId="60" fillId="5" borderId="21" xfId="0" applyFont="1" applyFill="1" applyBorder="1"/>
    <xf numFmtId="0" fontId="45" fillId="5" borderId="0" xfId="14" applyFont="1" applyFill="1" applyBorder="1" applyAlignment="1">
      <alignment wrapText="1"/>
    </xf>
    <xf numFmtId="0" fontId="57" fillId="5" borderId="11" xfId="22" applyFont="1" applyFill="1" applyBorder="1" applyAlignment="1">
      <alignment horizontal="center" vertical="center"/>
    </xf>
    <xf numFmtId="0" fontId="57" fillId="5" borderId="4" xfId="22" applyFont="1" applyFill="1" applyBorder="1" applyAlignment="1">
      <alignment vertical="top" wrapText="1"/>
    </xf>
    <xf numFmtId="0" fontId="57" fillId="5" borderId="4" xfId="22" applyFont="1" applyFill="1" applyBorder="1">
      <alignment vertical="center"/>
    </xf>
    <xf numFmtId="0" fontId="57" fillId="5" borderId="11" xfId="22" applyFont="1" applyFill="1" applyBorder="1" applyAlignment="1">
      <alignment horizontal="center" vertical="top" wrapText="1"/>
    </xf>
    <xf numFmtId="0" fontId="57" fillId="5" borderId="4" xfId="22" applyFont="1" applyFill="1" applyBorder="1" applyAlignment="1">
      <alignment horizontal="center" vertical="center"/>
    </xf>
    <xf numFmtId="0" fontId="56" fillId="5" borderId="4" xfId="22" applyFont="1" applyFill="1" applyBorder="1" applyAlignment="1">
      <alignment vertical="top" wrapText="1"/>
    </xf>
    <xf numFmtId="49" fontId="56" fillId="5" borderId="4" xfId="22" applyNumberFormat="1" applyFont="1" applyFill="1" applyBorder="1" applyAlignment="1">
      <alignment horizontal="center" vertical="center"/>
    </xf>
    <xf numFmtId="0" fontId="58" fillId="5" borderId="0" xfId="14" applyFont="1" applyFill="1" applyBorder="1" applyAlignment="1">
      <alignment horizontal="right"/>
    </xf>
    <xf numFmtId="0" fontId="57" fillId="5" borderId="0" xfId="23" applyFont="1" applyFill="1"/>
    <xf numFmtId="0" fontId="56" fillId="5" borderId="0" xfId="23" applyFont="1" applyFill="1" applyBorder="1" applyAlignment="1">
      <alignment horizontal="center" vertical="top"/>
    </xf>
    <xf numFmtId="0" fontId="56" fillId="5" borderId="0" xfId="23" applyFont="1" applyFill="1" applyBorder="1" applyAlignment="1">
      <alignment vertical="top"/>
    </xf>
    <xf numFmtId="0" fontId="56" fillId="5" borderId="0" xfId="0" applyFont="1" applyFill="1" applyAlignment="1">
      <alignment horizontal="center"/>
    </xf>
    <xf numFmtId="0" fontId="56" fillId="5" borderId="0" xfId="0" applyFont="1" applyFill="1" applyBorder="1" applyAlignment="1">
      <alignment horizontal="center"/>
    </xf>
    <xf numFmtId="0" fontId="57" fillId="5" borderId="19" xfId="0" applyFont="1" applyFill="1" applyBorder="1"/>
    <xf numFmtId="0" fontId="57" fillId="5" borderId="12" xfId="0" applyNumberFormat="1" applyFont="1" applyFill="1" applyBorder="1" applyAlignment="1">
      <alignment horizontal="left" vertical="top" wrapText="1"/>
    </xf>
    <xf numFmtId="0" fontId="57" fillId="5" borderId="11" xfId="0" applyFont="1" applyFill="1" applyBorder="1"/>
    <xf numFmtId="0" fontId="57" fillId="5" borderId="4" xfId="0" applyNumberFormat="1" applyFont="1" applyFill="1" applyBorder="1" applyAlignment="1">
      <alignment horizontal="left" vertical="top" wrapText="1"/>
    </xf>
    <xf numFmtId="0" fontId="57" fillId="5" borderId="18" xfId="0" applyFont="1" applyFill="1" applyBorder="1"/>
    <xf numFmtId="0" fontId="57" fillId="5" borderId="16" xfId="0" applyNumberFormat="1" applyFont="1" applyFill="1" applyBorder="1" applyAlignment="1">
      <alignment horizontal="left" vertical="top" wrapText="1"/>
    </xf>
    <xf numFmtId="0" fontId="56" fillId="5" borderId="0" xfId="0" applyFont="1" applyFill="1" applyBorder="1"/>
    <xf numFmtId="0" fontId="56" fillId="6" borderId="9" xfId="0" applyFont="1" applyFill="1" applyBorder="1" applyAlignment="1">
      <alignment horizontal="center" vertical="center"/>
    </xf>
    <xf numFmtId="0" fontId="56" fillId="6" borderId="9" xfId="0" applyNumberFormat="1" applyFont="1" applyFill="1" applyBorder="1" applyAlignment="1">
      <alignment horizontal="center" vertical="center"/>
    </xf>
    <xf numFmtId="0" fontId="56" fillId="6" borderId="9" xfId="0" applyNumberFormat="1" applyFont="1" applyFill="1" applyBorder="1" applyAlignment="1">
      <alignment horizontal="center" vertical="center" wrapText="1"/>
    </xf>
    <xf numFmtId="0" fontId="38" fillId="5" borderId="0" xfId="0" applyFont="1" applyFill="1" applyAlignment="1"/>
    <xf numFmtId="0" fontId="36" fillId="5" borderId="0" xfId="0" quotePrefix="1" applyFont="1" applyFill="1" applyAlignment="1">
      <alignment horizontal="left"/>
    </xf>
    <xf numFmtId="0" fontId="38" fillId="5" borderId="0" xfId="0" applyFont="1" applyFill="1" applyBorder="1"/>
    <xf numFmtId="0" fontId="36" fillId="5" borderId="40" xfId="0" applyFont="1" applyFill="1" applyBorder="1"/>
    <xf numFmtId="0" fontId="36" fillId="5" borderId="12" xfId="0" applyNumberFormat="1" applyFont="1" applyFill="1" applyBorder="1" applyAlignment="1">
      <alignment horizontal="left" vertical="top" wrapText="1"/>
    </xf>
    <xf numFmtId="0" fontId="36" fillId="5" borderId="41" xfId="0" applyFont="1" applyFill="1" applyBorder="1"/>
    <xf numFmtId="0" fontId="36" fillId="5" borderId="12" xfId="0" applyFont="1" applyFill="1" applyBorder="1"/>
    <xf numFmtId="0" fontId="36" fillId="5" borderId="15" xfId="0" applyFont="1" applyFill="1" applyBorder="1"/>
    <xf numFmtId="0" fontId="36" fillId="5" borderId="42" xfId="0" applyFont="1" applyFill="1" applyBorder="1"/>
    <xf numFmtId="0" fontId="36" fillId="5" borderId="24" xfId="0" applyNumberFormat="1" applyFont="1" applyFill="1" applyBorder="1" applyAlignment="1">
      <alignment horizontal="left" vertical="top" wrapText="1"/>
    </xf>
    <xf numFmtId="0" fontId="36" fillId="5" borderId="25" xfId="0" applyFont="1" applyFill="1" applyBorder="1"/>
    <xf numFmtId="0" fontId="36" fillId="5" borderId="24" xfId="0" applyFont="1" applyFill="1" applyBorder="1"/>
    <xf numFmtId="0" fontId="36" fillId="5" borderId="26" xfId="0" applyFont="1" applyFill="1" applyBorder="1"/>
    <xf numFmtId="0" fontId="36" fillId="5" borderId="43" xfId="0" applyFont="1" applyFill="1" applyBorder="1"/>
    <xf numFmtId="0" fontId="36" fillId="5" borderId="28" xfId="0" applyNumberFormat="1" applyFont="1" applyFill="1" applyBorder="1" applyAlignment="1">
      <alignment horizontal="left" vertical="top" wrapText="1"/>
    </xf>
    <xf numFmtId="0" fontId="36" fillId="5" borderId="44" xfId="0" applyFont="1" applyFill="1" applyBorder="1"/>
    <xf numFmtId="0" fontId="36" fillId="5" borderId="28" xfId="0" applyFont="1" applyFill="1" applyBorder="1"/>
    <xf numFmtId="0" fontId="36" fillId="5" borderId="45" xfId="0" applyFont="1" applyFill="1" applyBorder="1"/>
    <xf numFmtId="0" fontId="38" fillId="6" borderId="43" xfId="0" applyFont="1" applyFill="1" applyBorder="1" applyAlignment="1">
      <alignment horizontal="center" vertical="center"/>
    </xf>
    <xf numFmtId="0" fontId="38" fillId="6" borderId="28" xfId="0" applyNumberFormat="1" applyFont="1" applyFill="1" applyBorder="1" applyAlignment="1">
      <alignment horizontal="center" vertical="center" wrapText="1"/>
    </xf>
    <xf numFmtId="0" fontId="38" fillId="6" borderId="44" xfId="0" applyFont="1" applyFill="1" applyBorder="1" applyAlignment="1">
      <alignment horizontal="center" vertical="center"/>
    </xf>
    <xf numFmtId="0" fontId="38" fillId="6" borderId="45" xfId="0" applyFont="1" applyFill="1" applyBorder="1" applyAlignment="1">
      <alignment horizontal="center" vertical="center"/>
    </xf>
    <xf numFmtId="0" fontId="8" fillId="5" borderId="0" xfId="23" applyFill="1" applyBorder="1"/>
    <xf numFmtId="0" fontId="3" fillId="5" borderId="0" xfId="23" applyFont="1" applyFill="1" applyBorder="1" applyAlignment="1">
      <alignment vertical="top"/>
    </xf>
    <xf numFmtId="0" fontId="36" fillId="5" borderId="18" xfId="23" applyFont="1" applyFill="1" applyBorder="1"/>
    <xf numFmtId="0" fontId="36" fillId="5" borderId="16" xfId="23" applyFont="1" applyFill="1" applyBorder="1"/>
    <xf numFmtId="0" fontId="36" fillId="5" borderId="17" xfId="23" applyFont="1" applyFill="1" applyBorder="1"/>
    <xf numFmtId="0" fontId="38" fillId="6" borderId="16" xfId="21" applyFont="1" applyFill="1" applyBorder="1" applyAlignment="1">
      <alignment horizontal="center" vertical="center" wrapText="1"/>
    </xf>
    <xf numFmtId="0" fontId="38" fillId="6" borderId="9" xfId="23" applyFont="1" applyFill="1" applyBorder="1" applyAlignment="1">
      <alignment horizontal="center"/>
    </xf>
    <xf numFmtId="0" fontId="36" fillId="5" borderId="0" xfId="0" quotePrefix="1" applyFont="1" applyFill="1" applyBorder="1" applyAlignment="1">
      <alignment horizontal="left"/>
    </xf>
    <xf numFmtId="0" fontId="38" fillId="6" borderId="33" xfId="0" applyFont="1" applyFill="1" applyBorder="1" applyAlignment="1">
      <alignment horizontal="center" vertical="center"/>
    </xf>
    <xf numFmtId="0" fontId="38" fillId="6" borderId="34" xfId="0" applyFont="1" applyFill="1" applyBorder="1" applyAlignment="1">
      <alignment horizontal="center" vertical="center"/>
    </xf>
    <xf numFmtId="0" fontId="38" fillId="6" borderId="34" xfId="0" applyFont="1" applyFill="1" applyBorder="1" applyAlignment="1">
      <alignment horizontal="center" vertical="center" wrapText="1"/>
    </xf>
    <xf numFmtId="0" fontId="36" fillId="6" borderId="4" xfId="0" applyFont="1" applyFill="1" applyBorder="1" applyAlignment="1">
      <alignment horizontal="center" vertical="center" wrapText="1"/>
    </xf>
    <xf numFmtId="0" fontId="38" fillId="6" borderId="9" xfId="0" applyFont="1" applyFill="1" applyBorder="1" applyAlignment="1">
      <alignment horizontal="center" vertical="center"/>
    </xf>
    <xf numFmtId="0" fontId="36" fillId="5" borderId="12" xfId="0" quotePrefix="1" applyFont="1" applyFill="1" applyBorder="1" applyAlignment="1">
      <alignment horizontal="left"/>
    </xf>
    <xf numFmtId="0" fontId="36" fillId="5" borderId="4" xfId="0" applyFont="1" applyFill="1" applyBorder="1" applyAlignment="1">
      <alignment horizontal="left"/>
    </xf>
    <xf numFmtId="0" fontId="36" fillId="5" borderId="4" xfId="0" quotePrefix="1" applyFont="1" applyFill="1" applyBorder="1" applyAlignment="1">
      <alignment horizontal="left"/>
    </xf>
    <xf numFmtId="0" fontId="36" fillId="5" borderId="4" xfId="0" applyFont="1" applyFill="1" applyBorder="1" applyAlignment="1">
      <alignment horizontal="left" wrapText="1"/>
    </xf>
    <xf numFmtId="0" fontId="38" fillId="6" borderId="4" xfId="0" applyFont="1" applyFill="1" applyBorder="1"/>
    <xf numFmtId="0" fontId="38" fillId="6" borderId="4" xfId="0" applyFont="1" applyFill="1" applyBorder="1" applyAlignment="1">
      <alignment horizontal="center"/>
    </xf>
    <xf numFmtId="0" fontId="36" fillId="5" borderId="19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left"/>
    </xf>
    <xf numFmtId="0" fontId="36" fillId="5" borderId="4" xfId="0" applyFont="1" applyFill="1" applyBorder="1" applyAlignment="1">
      <alignment vertical="center"/>
    </xf>
    <xf numFmtId="0" fontId="36" fillId="5" borderId="4" xfId="0" applyFont="1" applyFill="1" applyBorder="1" applyAlignment="1">
      <alignment horizontal="left" vertical="center"/>
    </xf>
    <xf numFmtId="0" fontId="36" fillId="5" borderId="11" xfId="0" applyFont="1" applyFill="1" applyBorder="1" applyAlignment="1">
      <alignment horizontal="center" vertical="center"/>
    </xf>
    <xf numFmtId="0" fontId="36" fillId="5" borderId="11" xfId="0" applyFont="1" applyFill="1" applyBorder="1" applyAlignment="1">
      <alignment horizontal="center"/>
    </xf>
    <xf numFmtId="0" fontId="36" fillId="5" borderId="18" xfId="0" applyFont="1" applyFill="1" applyBorder="1" applyAlignment="1">
      <alignment horizontal="center"/>
    </xf>
    <xf numFmtId="0" fontId="36" fillId="5" borderId="4" xfId="0" applyFont="1" applyFill="1" applyBorder="1" applyAlignment="1">
      <alignment horizontal="left" vertical="center" wrapText="1"/>
    </xf>
    <xf numFmtId="0" fontId="36" fillId="6" borderId="21" xfId="0" applyFont="1" applyFill="1" applyBorder="1" applyAlignment="1">
      <alignment horizontal="center" vertical="center"/>
    </xf>
    <xf numFmtId="0" fontId="36" fillId="5" borderId="16" xfId="0" applyFont="1" applyFill="1" applyBorder="1" applyAlignment="1">
      <alignment horizontal="left"/>
    </xf>
    <xf numFmtId="0" fontId="36" fillId="5" borderId="32" xfId="0" applyFont="1" applyFill="1" applyBorder="1"/>
    <xf numFmtId="0" fontId="38" fillId="5" borderId="28" xfId="0" applyFont="1" applyFill="1" applyBorder="1"/>
    <xf numFmtId="0" fontId="38" fillId="5" borderId="0" xfId="11" applyFont="1" applyFill="1" applyBorder="1" applyAlignment="1">
      <alignment horizontal="center"/>
    </xf>
    <xf numFmtId="0" fontId="38" fillId="5" borderId="0" xfId="11" applyFont="1" applyFill="1" applyBorder="1" applyAlignment="1">
      <alignment horizontal="right"/>
    </xf>
    <xf numFmtId="0" fontId="38" fillId="5" borderId="4" xfId="11" applyFont="1" applyFill="1" applyBorder="1" applyAlignment="1">
      <alignment vertical="top" wrapText="1"/>
    </xf>
    <xf numFmtId="0" fontId="38" fillId="5" borderId="4" xfId="11" applyFont="1" applyFill="1" applyBorder="1" applyAlignment="1">
      <alignment horizontal="right"/>
    </xf>
    <xf numFmtId="0" fontId="38" fillId="5" borderId="4" xfId="11" applyFont="1" applyFill="1" applyBorder="1" applyAlignment="1">
      <alignment vertical="top"/>
    </xf>
    <xf numFmtId="0" fontId="38" fillId="5" borderId="8" xfId="11" applyFont="1" applyFill="1" applyBorder="1" applyAlignment="1">
      <alignment horizontal="right"/>
    </xf>
    <xf numFmtId="0" fontId="36" fillId="5" borderId="4" xfId="11" applyFont="1" applyFill="1" applyBorder="1" applyAlignment="1" applyProtection="1">
      <alignment vertical="top" wrapText="1"/>
    </xf>
    <xf numFmtId="0" fontId="36" fillId="5" borderId="4" xfId="11" applyFont="1" applyFill="1" applyBorder="1" applyAlignment="1" applyProtection="1">
      <alignment horizontal="left" vertical="top" wrapText="1"/>
    </xf>
    <xf numFmtId="0" fontId="38" fillId="5" borderId="16" xfId="11" applyFont="1" applyFill="1" applyBorder="1" applyAlignment="1">
      <alignment vertical="top"/>
    </xf>
    <xf numFmtId="0" fontId="36" fillId="5" borderId="16" xfId="11" applyFont="1" applyFill="1" applyBorder="1"/>
    <xf numFmtId="0" fontId="40" fillId="5" borderId="16" xfId="11" applyFont="1" applyFill="1" applyBorder="1"/>
    <xf numFmtId="0" fontId="35" fillId="5" borderId="16" xfId="11" applyFont="1" applyFill="1" applyBorder="1"/>
    <xf numFmtId="0" fontId="40" fillId="5" borderId="17" xfId="11" applyFont="1" applyFill="1" applyBorder="1"/>
    <xf numFmtId="0" fontId="38" fillId="5" borderId="0" xfId="11" applyFont="1" applyFill="1" applyBorder="1" applyAlignment="1">
      <alignment vertical="top"/>
    </xf>
    <xf numFmtId="0" fontId="36" fillId="5" borderId="0" xfId="11" applyFont="1" applyFill="1" applyBorder="1" applyAlignment="1">
      <alignment vertical="top"/>
    </xf>
    <xf numFmtId="0" fontId="35" fillId="5" borderId="0" xfId="11" applyFont="1" applyFill="1" applyBorder="1"/>
    <xf numFmtId="0" fontId="40" fillId="5" borderId="0" xfId="11" applyFont="1" applyFill="1" applyBorder="1"/>
    <xf numFmtId="0" fontId="36" fillId="5" borderId="0" xfId="11" applyFont="1" applyFill="1" applyBorder="1" applyAlignment="1"/>
    <xf numFmtId="0" fontId="38" fillId="5" borderId="0" xfId="11" applyFont="1" applyFill="1" applyBorder="1"/>
    <xf numFmtId="0" fontId="38" fillId="6" borderId="12" xfId="11" applyFont="1" applyFill="1" applyBorder="1" applyAlignment="1">
      <alignment horizontal="center" vertical="center" wrapText="1"/>
    </xf>
    <xf numFmtId="16" fontId="38" fillId="6" borderId="12" xfId="11" applyNumberFormat="1" applyFont="1" applyFill="1" applyBorder="1" applyAlignment="1">
      <alignment horizontal="center" vertical="center" wrapText="1"/>
    </xf>
    <xf numFmtId="16" fontId="38" fillId="6" borderId="15" xfId="11" applyNumberFormat="1" applyFont="1" applyFill="1" applyBorder="1" applyAlignment="1">
      <alignment horizontal="center" vertical="center" wrapText="1"/>
    </xf>
    <xf numFmtId="0" fontId="38" fillId="6" borderId="11" xfId="11" applyFont="1" applyFill="1" applyBorder="1" applyAlignment="1">
      <alignment horizontal="center" vertical="center"/>
    </xf>
    <xf numFmtId="0" fontId="38" fillId="6" borderId="4" xfId="11" quotePrefix="1" applyFont="1" applyFill="1" applyBorder="1" applyAlignment="1">
      <alignment horizontal="center" vertical="top" wrapText="1"/>
    </xf>
    <xf numFmtId="0" fontId="38" fillId="6" borderId="8" xfId="11" quotePrefix="1" applyFont="1" applyFill="1" applyBorder="1" applyAlignment="1">
      <alignment horizontal="center" vertical="top" wrapText="1"/>
    </xf>
    <xf numFmtId="0" fontId="36" fillId="5" borderId="11" xfId="11" applyFont="1" applyFill="1" applyBorder="1" applyAlignment="1">
      <alignment horizontal="center" vertical="top"/>
    </xf>
    <xf numFmtId="0" fontId="36" fillId="5" borderId="4" xfId="21" applyFont="1" applyFill="1" applyBorder="1">
      <alignment vertical="center"/>
    </xf>
    <xf numFmtId="0" fontId="36" fillId="5" borderId="8" xfId="21" applyFont="1" applyFill="1" applyBorder="1">
      <alignment vertical="center"/>
    </xf>
    <xf numFmtId="0" fontId="36" fillId="5" borderId="39" xfId="11" applyFont="1" applyFill="1" applyBorder="1" applyAlignment="1">
      <alignment horizontal="center" vertical="top"/>
    </xf>
    <xf numFmtId="0" fontId="36" fillId="5" borderId="21" xfId="11" applyFont="1" applyFill="1" applyBorder="1" applyAlignment="1" applyProtection="1">
      <alignment horizontal="left" vertical="top" wrapText="1"/>
    </xf>
    <xf numFmtId="0" fontId="36" fillId="5" borderId="21" xfId="21" applyFont="1" applyFill="1" applyBorder="1">
      <alignment vertical="center"/>
    </xf>
    <xf numFmtId="0" fontId="36" fillId="5" borderId="22" xfId="21" applyFont="1" applyFill="1" applyBorder="1">
      <alignment vertical="center"/>
    </xf>
    <xf numFmtId="0" fontId="36" fillId="5" borderId="47" xfId="11" applyFont="1" applyFill="1" applyBorder="1" applyAlignment="1">
      <alignment horizontal="center"/>
    </xf>
    <xf numFmtId="0" fontId="38" fillId="5" borderId="48" xfId="11" applyFont="1" applyFill="1" applyBorder="1" applyProtection="1"/>
    <xf numFmtId="0" fontId="36" fillId="5" borderId="48" xfId="21" applyFont="1" applyFill="1" applyBorder="1">
      <alignment vertical="center"/>
    </xf>
    <xf numFmtId="0" fontId="36" fillId="5" borderId="49" xfId="21" applyFont="1" applyFill="1" applyBorder="1">
      <alignment vertical="center"/>
    </xf>
    <xf numFmtId="0" fontId="38" fillId="6" borderId="11" xfId="11" quotePrefix="1" applyFont="1" applyFill="1" applyBorder="1" applyAlignment="1">
      <alignment horizontal="center" vertical="top" wrapText="1"/>
    </xf>
    <xf numFmtId="0" fontId="38" fillId="6" borderId="4" xfId="11" quotePrefix="1" applyFont="1" applyFill="1" applyBorder="1" applyAlignment="1">
      <alignment horizontal="center" vertical="center" wrapText="1"/>
    </xf>
    <xf numFmtId="0" fontId="38" fillId="6" borderId="8" xfId="11" quotePrefix="1" applyFont="1" applyFill="1" applyBorder="1" applyAlignment="1">
      <alignment horizontal="center" vertical="center" wrapText="1"/>
    </xf>
    <xf numFmtId="0" fontId="38" fillId="6" borderId="20" xfId="21" applyFont="1" applyFill="1" applyBorder="1" applyAlignment="1">
      <alignment horizontal="center" vertical="center" wrapText="1"/>
    </xf>
    <xf numFmtId="0" fontId="38" fillId="6" borderId="50" xfId="21" applyFont="1" applyFill="1" applyBorder="1" applyAlignment="1">
      <alignment horizontal="center" vertical="center"/>
    </xf>
    <xf numFmtId="0" fontId="38" fillId="6" borderId="48" xfId="21" applyFont="1" applyFill="1" applyBorder="1" applyAlignment="1">
      <alignment horizontal="center" vertical="center" wrapText="1"/>
    </xf>
    <xf numFmtId="0" fontId="38" fillId="6" borderId="49" xfId="21" applyFont="1" applyFill="1" applyBorder="1" applyAlignment="1">
      <alignment horizontal="center" vertical="center" wrapText="1"/>
    </xf>
    <xf numFmtId="0" fontId="36" fillId="6" borderId="23" xfId="21" applyFont="1" applyFill="1" applyBorder="1" applyAlignment="1">
      <alignment horizontal="center" vertical="center"/>
    </xf>
    <xf numFmtId="0" fontId="36" fillId="6" borderId="24" xfId="21" applyFont="1" applyFill="1" applyBorder="1" applyAlignment="1">
      <alignment horizontal="center" vertical="center"/>
    </xf>
    <xf numFmtId="0" fontId="36" fillId="6" borderId="26" xfId="21" applyFont="1" applyFill="1" applyBorder="1" applyAlignment="1">
      <alignment horizontal="center" vertical="center"/>
    </xf>
    <xf numFmtId="0" fontId="36" fillId="5" borderId="0" xfId="21" applyFont="1" applyFill="1" applyAlignment="1">
      <alignment vertical="center"/>
    </xf>
    <xf numFmtId="0" fontId="38" fillId="5" borderId="0" xfId="21" applyFont="1" applyFill="1" applyAlignment="1">
      <alignment horizontal="right" vertical="center"/>
    </xf>
    <xf numFmtId="0" fontId="36" fillId="5" borderId="11" xfId="21" applyFont="1" applyFill="1" applyBorder="1">
      <alignment vertical="center"/>
    </xf>
    <xf numFmtId="0" fontId="36" fillId="5" borderId="4" xfId="21" applyFont="1" applyFill="1" applyBorder="1" applyAlignment="1">
      <alignment vertical="top" wrapText="1"/>
    </xf>
    <xf numFmtId="0" fontId="38" fillId="5" borderId="4" xfId="21" applyFont="1" applyFill="1" applyBorder="1">
      <alignment vertical="center"/>
    </xf>
    <xf numFmtId="0" fontId="36" fillId="5" borderId="11" xfId="21" applyFont="1" applyFill="1" applyBorder="1" applyAlignment="1">
      <alignment horizontal="center" vertical="top" wrapText="1"/>
    </xf>
    <xf numFmtId="0" fontId="38" fillId="5" borderId="11" xfId="21" applyFont="1" applyFill="1" applyBorder="1" applyAlignment="1">
      <alignment horizontal="center" vertical="top" wrapText="1"/>
    </xf>
    <xf numFmtId="0" fontId="38" fillId="5" borderId="4" xfId="21" applyFont="1" applyFill="1" applyBorder="1" applyAlignment="1">
      <alignment vertical="top" wrapText="1"/>
    </xf>
    <xf numFmtId="0" fontId="36" fillId="5" borderId="18" xfId="21" applyFont="1" applyFill="1" applyBorder="1" applyAlignment="1">
      <alignment horizontal="center" vertical="top" wrapText="1"/>
    </xf>
    <xf numFmtId="0" fontId="36" fillId="5" borderId="16" xfId="21" applyFont="1" applyFill="1" applyBorder="1" applyAlignment="1">
      <alignment vertical="top" wrapText="1"/>
    </xf>
    <xf numFmtId="0" fontId="36" fillId="5" borderId="16" xfId="21" applyFont="1" applyFill="1" applyBorder="1">
      <alignment vertical="center"/>
    </xf>
    <xf numFmtId="0" fontId="36" fillId="5" borderId="17" xfId="21" applyFont="1" applyFill="1" applyBorder="1">
      <alignment vertical="center"/>
    </xf>
    <xf numFmtId="0" fontId="36" fillId="5" borderId="0" xfId="21" applyFont="1" applyFill="1" applyBorder="1" applyAlignment="1">
      <alignment horizontal="center" vertical="top" wrapText="1"/>
    </xf>
    <xf numFmtId="0" fontId="36" fillId="5" borderId="0" xfId="21" applyFont="1" applyFill="1" applyBorder="1" applyAlignment="1">
      <alignment vertical="top" wrapText="1"/>
    </xf>
    <xf numFmtId="0" fontId="36" fillId="5" borderId="0" xfId="21" applyFont="1" applyFill="1" applyBorder="1">
      <alignment vertical="center"/>
    </xf>
    <xf numFmtId="0" fontId="38" fillId="6" borderId="4" xfId="0" applyFont="1" applyFill="1" applyBorder="1" applyAlignment="1">
      <alignment horizontal="center" vertical="top" wrapText="1"/>
    </xf>
    <xf numFmtId="0" fontId="36" fillId="5" borderId="4" xfId="0" applyFont="1" applyFill="1" applyBorder="1" applyAlignment="1">
      <alignment horizontal="center" vertical="top" wrapText="1"/>
    </xf>
    <xf numFmtId="0" fontId="36" fillId="5" borderId="4" xfId="0" applyFont="1" applyFill="1" applyBorder="1" applyAlignment="1">
      <alignment vertical="top" wrapText="1"/>
    </xf>
    <xf numFmtId="0" fontId="36" fillId="5" borderId="4" xfId="0" applyFont="1" applyFill="1" applyBorder="1" applyAlignment="1">
      <alignment horizontal="center" vertical="center" shrinkToFit="1"/>
    </xf>
    <xf numFmtId="0" fontId="36" fillId="5" borderId="4" xfId="0" applyFont="1" applyFill="1" applyBorder="1" applyAlignment="1">
      <alignment shrinkToFit="1"/>
    </xf>
    <xf numFmtId="0" fontId="36" fillId="5" borderId="4" xfId="0" applyFont="1" applyFill="1" applyBorder="1" applyAlignment="1">
      <alignment horizontal="justify" vertical="top" wrapText="1"/>
    </xf>
    <xf numFmtId="0" fontId="38" fillId="6" borderId="27" xfId="0" applyFont="1" applyFill="1" applyBorder="1" applyAlignment="1">
      <alignment horizontal="center" vertical="center"/>
    </xf>
    <xf numFmtId="0" fontId="38" fillId="5" borderId="0" xfId="11" applyFont="1" applyFill="1" applyBorder="1" applyAlignment="1">
      <alignment horizontal="left" vertical="top"/>
    </xf>
    <xf numFmtId="0" fontId="36" fillId="5" borderId="0" xfId="21" applyFont="1" applyFill="1" applyAlignment="1">
      <alignment horizontal="centerContinuous" vertical="center"/>
    </xf>
    <xf numFmtId="0" fontId="38" fillId="6" borderId="19" xfId="21" applyFont="1" applyFill="1" applyBorder="1" applyAlignment="1">
      <alignment horizontal="center" vertical="center" wrapText="1"/>
    </xf>
    <xf numFmtId="0" fontId="38" fillId="6" borderId="15" xfId="21" applyFont="1" applyFill="1" applyBorder="1" applyAlignment="1">
      <alignment horizontal="center" vertical="center" wrapText="1"/>
    </xf>
    <xf numFmtId="0" fontId="36" fillId="5" borderId="11" xfId="21" applyFont="1" applyFill="1" applyBorder="1" applyAlignment="1">
      <alignment horizontal="left" vertical="center"/>
    </xf>
    <xf numFmtId="0" fontId="38" fillId="5" borderId="18" xfId="21" applyFont="1" applyFill="1" applyBorder="1" applyAlignment="1">
      <alignment horizontal="left" vertical="top"/>
    </xf>
    <xf numFmtId="0" fontId="38" fillId="5" borderId="16" xfId="21" applyFont="1" applyFill="1" applyBorder="1">
      <alignment vertical="center"/>
    </xf>
    <xf numFmtId="0" fontId="38" fillId="0" borderId="0" xfId="21" applyFont="1" applyAlignment="1">
      <alignment vertical="center"/>
    </xf>
    <xf numFmtId="0" fontId="36" fillId="0" borderId="0" xfId="21" applyFont="1" applyAlignment="1">
      <alignment vertical="center"/>
    </xf>
    <xf numFmtId="0" fontId="38" fillId="6" borderId="13" xfId="0" applyFont="1" applyFill="1" applyBorder="1" applyAlignment="1">
      <alignment horizontal="center" vertical="center" wrapText="1"/>
    </xf>
    <xf numFmtId="0" fontId="38" fillId="6" borderId="4" xfId="0" applyFont="1" applyFill="1" applyBorder="1" applyAlignment="1">
      <alignment horizontal="center" vertical="center"/>
    </xf>
    <xf numFmtId="0" fontId="38" fillId="6" borderId="9" xfId="0" applyFont="1" applyFill="1" applyBorder="1" applyAlignment="1">
      <alignment horizontal="center" vertical="center"/>
    </xf>
    <xf numFmtId="0" fontId="38" fillId="6" borderId="13" xfId="21" applyFont="1" applyFill="1" applyBorder="1" applyAlignment="1">
      <alignment horizontal="center" vertical="center" wrapText="1"/>
    </xf>
    <xf numFmtId="0" fontId="38" fillId="6" borderId="12" xfId="0" applyFont="1" applyFill="1" applyBorder="1" applyAlignment="1">
      <alignment vertical="center"/>
    </xf>
    <xf numFmtId="0" fontId="36" fillId="5" borderId="13" xfId="0" applyFont="1" applyFill="1" applyBorder="1"/>
    <xf numFmtId="0" fontId="36" fillId="5" borderId="14" xfId="0" applyFont="1" applyFill="1" applyBorder="1"/>
    <xf numFmtId="0" fontId="36" fillId="5" borderId="31" xfId="0" applyFont="1" applyFill="1" applyBorder="1"/>
    <xf numFmtId="0" fontId="36" fillId="0" borderId="0" xfId="21" quotePrefix="1" applyFont="1">
      <alignment vertical="center"/>
    </xf>
    <xf numFmtId="0" fontId="36" fillId="5" borderId="11" xfId="24" applyNumberFormat="1" applyFont="1" applyFill="1" applyBorder="1" applyAlignment="1">
      <alignment horizontal="center" vertical="center"/>
    </xf>
    <xf numFmtId="0" fontId="36" fillId="5" borderId="39" xfId="24" applyFont="1" applyFill="1" applyBorder="1" applyAlignment="1">
      <alignment horizontal="center" vertical="center"/>
    </xf>
    <xf numFmtId="0" fontId="54" fillId="0" borderId="0" xfId="23" applyFont="1" applyFill="1"/>
    <xf numFmtId="0" fontId="36" fillId="0" borderId="4" xfId="21" applyFont="1" applyFill="1" applyBorder="1" applyAlignment="1">
      <alignment vertical="center" wrapText="1"/>
    </xf>
    <xf numFmtId="0" fontId="36" fillId="0" borderId="4" xfId="21" applyFont="1" applyFill="1" applyBorder="1" applyAlignment="1">
      <alignment vertical="center"/>
    </xf>
    <xf numFmtId="0" fontId="15" fillId="0" borderId="0" xfId="0" applyFont="1" applyFill="1" applyBorder="1"/>
    <xf numFmtId="168" fontId="36" fillId="5" borderId="4" xfId="21" applyNumberFormat="1" applyFont="1" applyFill="1" applyBorder="1" applyAlignment="1">
      <alignment horizontal="center" vertical="center"/>
    </xf>
    <xf numFmtId="0" fontId="56" fillId="6" borderId="4" xfId="15" applyFont="1" applyFill="1" applyBorder="1" applyAlignment="1">
      <alignment horizontal="center" vertical="center" wrapText="1"/>
    </xf>
    <xf numFmtId="0" fontId="56" fillId="6" borderId="14" xfId="15" applyFont="1" applyFill="1" applyBorder="1" applyAlignment="1">
      <alignment horizontal="center" vertical="center" wrapText="1"/>
    </xf>
    <xf numFmtId="0" fontId="56" fillId="6" borderId="11" xfId="15" applyFont="1" applyFill="1" applyBorder="1" applyAlignment="1">
      <alignment horizontal="center" vertical="center"/>
    </xf>
    <xf numFmtId="0" fontId="56" fillId="6" borderId="4" xfId="15" applyFont="1" applyFill="1" applyBorder="1" applyAlignment="1">
      <alignment horizontal="center" vertical="center"/>
    </xf>
    <xf numFmtId="0" fontId="56" fillId="6" borderId="14" xfId="15" applyFont="1" applyFill="1" applyBorder="1" applyAlignment="1">
      <alignment horizontal="center" vertical="center"/>
    </xf>
    <xf numFmtId="0" fontId="56" fillId="6" borderId="8" xfId="15" applyFont="1" applyFill="1" applyBorder="1" applyAlignment="1">
      <alignment horizontal="center" vertical="center"/>
    </xf>
    <xf numFmtId="0" fontId="57" fillId="5" borderId="11" xfId="15" applyFont="1" applyFill="1" applyBorder="1" applyAlignment="1">
      <alignment horizontal="center" vertical="center"/>
    </xf>
    <xf numFmtId="0" fontId="56" fillId="5" borderId="4" xfId="15" applyFont="1" applyFill="1" applyBorder="1" applyAlignment="1">
      <alignment vertical="center"/>
    </xf>
    <xf numFmtId="0" fontId="57" fillId="5" borderId="4" xfId="15" applyFont="1" applyFill="1" applyBorder="1" applyAlignment="1">
      <alignment vertical="center"/>
    </xf>
    <xf numFmtId="0" fontId="57" fillId="5" borderId="14" xfId="15" applyFont="1" applyFill="1" applyBorder="1" applyAlignment="1">
      <alignment vertical="center"/>
    </xf>
    <xf numFmtId="0" fontId="57" fillId="5" borderId="8" xfId="15" applyFont="1" applyFill="1" applyBorder="1" applyAlignment="1">
      <alignment vertical="center"/>
    </xf>
    <xf numFmtId="0" fontId="57" fillId="5" borderId="11" xfId="15" applyFont="1" applyFill="1" applyBorder="1" applyAlignment="1">
      <alignment horizontal="center" vertical="center" wrapText="1"/>
    </xf>
    <xf numFmtId="0" fontId="57" fillId="5" borderId="4" xfId="15" applyFont="1" applyFill="1" applyBorder="1" applyAlignment="1">
      <alignment vertical="center" wrapText="1"/>
    </xf>
    <xf numFmtId="0" fontId="57" fillId="5" borderId="4" xfId="15" applyFont="1" applyFill="1" applyBorder="1" applyAlignment="1">
      <alignment horizontal="center" vertical="center" wrapText="1"/>
    </xf>
    <xf numFmtId="0" fontId="57" fillId="5" borderId="46" xfId="15" applyFont="1" applyFill="1" applyBorder="1" applyAlignment="1">
      <alignment vertical="top" wrapText="1"/>
    </xf>
    <xf numFmtId="0" fontId="38" fillId="6" borderId="4" xfId="21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center" vertical="center"/>
    </xf>
    <xf numFmtId="0" fontId="56" fillId="6" borderId="16" xfId="21" applyFont="1" applyFill="1" applyBorder="1" applyAlignment="1">
      <alignment horizontal="center" vertical="center" wrapText="1"/>
    </xf>
    <xf numFmtId="0" fontId="57" fillId="5" borderId="21" xfId="12" applyFont="1" applyFill="1" applyBorder="1" applyAlignment="1">
      <alignment horizontal="right" vertical="center" wrapText="1"/>
    </xf>
    <xf numFmtId="0" fontId="57" fillId="5" borderId="22" xfId="12" applyFont="1" applyFill="1" applyBorder="1"/>
    <xf numFmtId="0" fontId="4" fillId="5" borderId="4" xfId="0" applyFont="1" applyFill="1" applyBorder="1"/>
    <xf numFmtId="0" fontId="57" fillId="7" borderId="19" xfId="0" applyFont="1" applyFill="1" applyBorder="1" applyAlignment="1">
      <alignment horizontal="right"/>
    </xf>
    <xf numFmtId="0" fontId="56" fillId="7" borderId="12" xfId="0" quotePrefix="1" applyFont="1" applyFill="1" applyBorder="1" applyAlignment="1">
      <alignment horizontal="left"/>
    </xf>
    <xf numFmtId="0" fontId="57" fillId="7" borderId="11" xfId="0" applyFont="1" applyFill="1" applyBorder="1" applyAlignment="1">
      <alignment horizontal="right"/>
    </xf>
    <xf numFmtId="0" fontId="56" fillId="7" borderId="4" xfId="0" quotePrefix="1" applyFont="1" applyFill="1" applyBorder="1" applyAlignment="1">
      <alignment horizontal="left"/>
    </xf>
    <xf numFmtId="0" fontId="56" fillId="7" borderId="4" xfId="0" applyFont="1" applyFill="1" applyBorder="1" applyAlignment="1">
      <alignment horizontal="left"/>
    </xf>
    <xf numFmtId="0" fontId="36" fillId="5" borderId="0" xfId="0" applyFont="1" applyFill="1" applyAlignment="1">
      <alignment horizontal="center" vertical="center"/>
    </xf>
    <xf numFmtId="0" fontId="57" fillId="0" borderId="39" xfId="12" applyFont="1" applyFill="1" applyBorder="1" applyAlignment="1">
      <alignment horizontal="center" vertical="center" wrapText="1"/>
    </xf>
    <xf numFmtId="0" fontId="57" fillId="0" borderId="21" xfId="12" applyFont="1" applyFill="1" applyBorder="1" applyAlignment="1">
      <alignment horizontal="left" vertical="center" wrapText="1" indent="1"/>
    </xf>
    <xf numFmtId="0" fontId="56" fillId="0" borderId="39" xfId="12" applyFont="1" applyFill="1" applyBorder="1" applyAlignment="1">
      <alignment horizontal="center" vertical="center" wrapText="1"/>
    </xf>
    <xf numFmtId="0" fontId="57" fillId="0" borderId="11" xfId="12" applyFont="1" applyFill="1" applyBorder="1" applyAlignment="1">
      <alignment horizontal="center" vertical="center"/>
    </xf>
    <xf numFmtId="0" fontId="56" fillId="0" borderId="18" xfId="12" applyFont="1" applyFill="1" applyBorder="1" applyAlignment="1">
      <alignment horizontal="center" vertical="center" wrapText="1"/>
    </xf>
    <xf numFmtId="49" fontId="57" fillId="5" borderId="4" xfId="21" applyNumberFormat="1" applyFont="1" applyFill="1" applyBorder="1" applyAlignment="1">
      <alignment horizontal="center" vertical="center"/>
    </xf>
    <xf numFmtId="0" fontId="56" fillId="5" borderId="16" xfId="21" applyFont="1" applyFill="1" applyBorder="1" applyAlignment="1">
      <alignment vertical="top" wrapText="1"/>
    </xf>
    <xf numFmtId="0" fontId="28" fillId="0" borderId="6" xfId="0" applyFont="1" applyFill="1" applyBorder="1" applyAlignment="1"/>
    <xf numFmtId="0" fontId="3" fillId="5" borderId="2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 vertical="center"/>
    </xf>
    <xf numFmtId="0" fontId="36" fillId="5" borderId="11" xfId="23" applyFont="1" applyFill="1" applyBorder="1" applyAlignment="1">
      <alignment horizontal="right" vertical="center"/>
    </xf>
    <xf numFmtId="0" fontId="36" fillId="0" borderId="11" xfId="0" applyFont="1" applyFill="1" applyBorder="1" applyAlignment="1">
      <alignment horizontal="center"/>
    </xf>
    <xf numFmtId="0" fontId="36" fillId="0" borderId="4" xfId="0" applyFont="1" applyFill="1" applyBorder="1"/>
    <xf numFmtId="0" fontId="36" fillId="0" borderId="11" xfId="21" applyFont="1" applyFill="1" applyBorder="1">
      <alignment vertical="center"/>
    </xf>
    <xf numFmtId="0" fontId="36" fillId="0" borderId="4" xfId="21" applyFont="1" applyFill="1" applyBorder="1">
      <alignment vertical="center"/>
    </xf>
    <xf numFmtId="0" fontId="38" fillId="5" borderId="16" xfId="24" applyFont="1" applyFill="1" applyBorder="1" applyAlignment="1">
      <alignment horizontal="left" vertical="center" wrapText="1"/>
    </xf>
    <xf numFmtId="0" fontId="28" fillId="5" borderId="29" xfId="0" applyFont="1" applyFill="1" applyBorder="1"/>
    <xf numFmtId="0" fontId="36" fillId="0" borderId="11" xfId="0" quotePrefix="1" applyFont="1" applyFill="1" applyBorder="1" applyAlignment="1">
      <alignment horizontal="center"/>
    </xf>
    <xf numFmtId="0" fontId="38" fillId="0" borderId="4" xfId="0" applyFont="1" applyFill="1" applyBorder="1"/>
    <xf numFmtId="0" fontId="38" fillId="0" borderId="11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57" fillId="0" borderId="0" xfId="0" applyFont="1" applyFill="1" applyBorder="1" applyAlignment="1">
      <alignment horizontal="left"/>
    </xf>
    <xf numFmtId="0" fontId="57" fillId="0" borderId="0" xfId="0" applyFont="1" applyFill="1" applyBorder="1"/>
    <xf numFmtId="0" fontId="56" fillId="5" borderId="12" xfId="0" quotePrefix="1" applyFont="1" applyFill="1" applyBorder="1" applyAlignment="1">
      <alignment horizontal="left"/>
    </xf>
    <xf numFmtId="0" fontId="56" fillId="5" borderId="4" xfId="0" applyFont="1" applyFill="1" applyBorder="1" applyAlignment="1">
      <alignment horizontal="left"/>
    </xf>
    <xf numFmtId="0" fontId="56" fillId="5" borderId="11" xfId="0" applyFont="1" applyFill="1" applyBorder="1" applyAlignment="1">
      <alignment horizontal="right"/>
    </xf>
    <xf numFmtId="0" fontId="38" fillId="5" borderId="4" xfId="0" applyFont="1" applyFill="1" applyBorder="1" applyAlignment="1">
      <alignment vertical="top" wrapText="1"/>
    </xf>
    <xf numFmtId="0" fontId="36" fillId="5" borderId="4" xfId="0" applyFont="1" applyFill="1" applyBorder="1" applyAlignment="1">
      <alignment horizontal="left" vertical="top" wrapText="1"/>
    </xf>
    <xf numFmtId="0" fontId="36" fillId="5" borderId="4" xfId="0" applyFont="1" applyFill="1" applyBorder="1" applyAlignment="1">
      <alignment horizontal="left" vertical="top"/>
    </xf>
    <xf numFmtId="0" fontId="13" fillId="5" borderId="2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/>
    </xf>
    <xf numFmtId="0" fontId="15" fillId="5" borderId="24" xfId="0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33" fillId="5" borderId="2" xfId="0" quotePrefix="1" applyFont="1" applyFill="1" applyBorder="1" applyAlignment="1">
      <alignment vertical="center"/>
    </xf>
    <xf numFmtId="0" fontId="57" fillId="5" borderId="4" xfId="11" applyFont="1" applyFill="1" applyBorder="1" applyAlignment="1" applyProtection="1">
      <alignment horizontal="left" vertical="center"/>
    </xf>
    <xf numFmtId="0" fontId="56" fillId="5" borderId="4" xfId="11" applyFont="1" applyFill="1" applyBorder="1" applyAlignment="1" applyProtection="1">
      <alignment horizontal="left" vertical="center"/>
    </xf>
    <xf numFmtId="0" fontId="56" fillId="6" borderId="39" xfId="11" applyFont="1" applyFill="1" applyBorder="1" applyAlignment="1">
      <alignment horizontal="center" vertical="center" wrapText="1"/>
    </xf>
    <xf numFmtId="0" fontId="56" fillId="6" borderId="21" xfId="11" applyFont="1" applyFill="1" applyBorder="1" applyAlignment="1">
      <alignment horizontal="center" vertical="center"/>
    </xf>
    <xf numFmtId="0" fontId="57" fillId="5" borderId="19" xfId="11" applyFont="1" applyFill="1" applyBorder="1" applyAlignment="1">
      <alignment horizontal="center" vertical="center"/>
    </xf>
    <xf numFmtId="0" fontId="57" fillId="5" borderId="12" xfId="11" applyFont="1" applyFill="1" applyBorder="1" applyAlignment="1" applyProtection="1">
      <alignment horizontal="left" vertical="center"/>
    </xf>
    <xf numFmtId="0" fontId="57" fillId="5" borderId="12" xfId="11" applyFont="1" applyFill="1" applyBorder="1" applyAlignment="1" applyProtection="1">
      <alignment horizontal="center"/>
    </xf>
    <xf numFmtId="0" fontId="57" fillId="5" borderId="12" xfId="21" applyFont="1" applyFill="1" applyBorder="1">
      <alignment vertical="center"/>
    </xf>
    <xf numFmtId="0" fontId="57" fillId="5" borderId="15" xfId="21" applyFont="1" applyFill="1" applyBorder="1">
      <alignment vertical="center"/>
    </xf>
    <xf numFmtId="0" fontId="56" fillId="5" borderId="4" xfId="11" applyFont="1" applyFill="1" applyBorder="1" applyAlignment="1" applyProtection="1">
      <alignment horizontal="left" vertical="center" wrapText="1"/>
    </xf>
    <xf numFmtId="0" fontId="56" fillId="5" borderId="4" xfId="11" applyFont="1" applyFill="1" applyBorder="1" applyAlignment="1" applyProtection="1">
      <alignment vertical="center"/>
    </xf>
    <xf numFmtId="0" fontId="56" fillId="5" borderId="4" xfId="11" applyFont="1" applyFill="1" applyBorder="1" applyProtection="1"/>
    <xf numFmtId="0" fontId="56" fillId="6" borderId="11" xfId="11" applyFont="1" applyFill="1" applyBorder="1" applyAlignment="1">
      <alignment horizontal="center" vertical="center" wrapText="1"/>
    </xf>
    <xf numFmtId="0" fontId="56" fillId="6" borderId="4" xfId="11" applyFont="1" applyFill="1" applyBorder="1" applyAlignment="1">
      <alignment horizontal="center" vertical="center"/>
    </xf>
    <xf numFmtId="0" fontId="56" fillId="6" borderId="12" xfId="21" applyFont="1" applyFill="1" applyBorder="1" applyAlignment="1">
      <alignment horizontal="center" vertical="center" wrapText="1"/>
    </xf>
    <xf numFmtId="0" fontId="56" fillId="6" borderId="4" xfId="15" applyFont="1" applyFill="1" applyBorder="1" applyAlignment="1">
      <alignment horizontal="center" vertical="center"/>
    </xf>
    <xf numFmtId="0" fontId="56" fillId="6" borderId="11" xfId="15" applyFont="1" applyFill="1" applyBorder="1" applyAlignment="1">
      <alignment horizontal="center" vertical="center"/>
    </xf>
    <xf numFmtId="0" fontId="56" fillId="6" borderId="8" xfId="15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center" vertical="center" wrapText="1"/>
    </xf>
    <xf numFmtId="0" fontId="57" fillId="0" borderId="0" xfId="0" applyFont="1" applyFill="1"/>
    <xf numFmtId="0" fontId="36" fillId="5" borderId="0" xfId="24" applyFont="1" applyFill="1" applyBorder="1" applyAlignment="1">
      <alignment vertical="center"/>
    </xf>
    <xf numFmtId="0" fontId="38" fillId="5" borderId="0" xfId="24" applyFont="1" applyFill="1" applyBorder="1" applyAlignment="1">
      <alignment horizontal="left" vertical="center" wrapText="1"/>
    </xf>
    <xf numFmtId="0" fontId="57" fillId="5" borderId="0" xfId="15" applyFont="1" applyFill="1" applyAlignment="1">
      <alignment horizontal="center"/>
    </xf>
    <xf numFmtId="0" fontId="57" fillId="5" borderId="0" xfId="15" applyFont="1" applyFill="1"/>
    <xf numFmtId="0" fontId="56" fillId="5" borderId="0" xfId="15" applyFont="1" applyFill="1" applyBorder="1" applyAlignment="1"/>
    <xf numFmtId="0" fontId="57" fillId="5" borderId="0" xfId="15" applyFont="1" applyFill="1" applyBorder="1"/>
    <xf numFmtId="0" fontId="43" fillId="5" borderId="0" xfId="15" applyFont="1" applyFill="1" applyAlignment="1">
      <alignment horizontal="left"/>
    </xf>
    <xf numFmtId="0" fontId="43" fillId="5" borderId="0" xfId="15" applyFont="1" applyFill="1"/>
    <xf numFmtId="0" fontId="43" fillId="5" borderId="0" xfId="15" applyFont="1" applyFill="1" applyBorder="1"/>
    <xf numFmtId="0" fontId="56" fillId="5" borderId="0" xfId="15" applyFont="1" applyFill="1"/>
    <xf numFmtId="0" fontId="36" fillId="8" borderId="4" xfId="15" applyFont="1" applyFill="1" applyBorder="1" applyAlignment="1">
      <alignment horizontal="left" vertical="top"/>
    </xf>
    <xf numFmtId="0" fontId="57" fillId="5" borderId="0" xfId="15" applyFont="1" applyFill="1" applyAlignment="1">
      <alignment vertical="center"/>
    </xf>
    <xf numFmtId="0" fontId="38" fillId="0" borderId="4" xfId="15" applyFont="1" applyFill="1" applyBorder="1" applyAlignment="1">
      <alignment horizontal="left" vertical="top"/>
    </xf>
    <xf numFmtId="0" fontId="36" fillId="0" borderId="4" xfId="15" applyFont="1" applyFill="1" applyBorder="1" applyAlignment="1">
      <alignment horizontal="left" vertical="top"/>
    </xf>
    <xf numFmtId="0" fontId="57" fillId="5" borderId="18" xfId="15" applyFont="1" applyFill="1" applyBorder="1" applyAlignment="1">
      <alignment horizontal="center" vertical="center"/>
    </xf>
    <xf numFmtId="0" fontId="57" fillId="5" borderId="16" xfId="15" applyFont="1" applyFill="1" applyBorder="1" applyAlignment="1">
      <alignment vertical="center"/>
    </xf>
    <xf numFmtId="0" fontId="57" fillId="5" borderId="17" xfId="15" applyFont="1" applyFill="1" applyBorder="1" applyAlignment="1">
      <alignment vertical="center"/>
    </xf>
    <xf numFmtId="0" fontId="63" fillId="9" borderId="4" xfId="11" applyFont="1" applyFill="1" applyBorder="1" applyAlignment="1" applyProtection="1">
      <alignment horizontal="left"/>
    </xf>
    <xf numFmtId="0" fontId="64" fillId="0" borderId="4" xfId="11" applyFont="1" applyFill="1" applyBorder="1" applyAlignment="1" applyProtection="1">
      <alignment horizontal="left"/>
    </xf>
    <xf numFmtId="0" fontId="63" fillId="0" borderId="4" xfId="11" applyFont="1" applyFill="1" applyBorder="1" applyAlignment="1" applyProtection="1">
      <alignment horizontal="left"/>
    </xf>
    <xf numFmtId="0" fontId="8" fillId="5" borderId="0" xfId="23" applyFont="1" applyFill="1"/>
    <xf numFmtId="0" fontId="57" fillId="5" borderId="11" xfId="0" applyFont="1" applyFill="1" applyBorder="1" applyAlignment="1">
      <alignment horizontal="center"/>
    </xf>
    <xf numFmtId="0" fontId="56" fillId="5" borderId="4" xfId="0" applyFont="1" applyFill="1" applyBorder="1" applyAlignment="1"/>
    <xf numFmtId="0" fontId="57" fillId="5" borderId="11" xfId="0" applyFont="1" applyFill="1" applyBorder="1" applyAlignment="1">
      <alignment horizontal="center" vertical="center"/>
    </xf>
    <xf numFmtId="0" fontId="57" fillId="5" borderId="4" xfId="0" applyFont="1" applyFill="1" applyBorder="1" applyAlignment="1"/>
    <xf numFmtId="0" fontId="36" fillId="5" borderId="24" xfId="23" applyFont="1" applyFill="1" applyBorder="1"/>
    <xf numFmtId="0" fontId="36" fillId="5" borderId="26" xfId="23" applyFont="1" applyFill="1" applyBorder="1"/>
    <xf numFmtId="0" fontId="65" fillId="5" borderId="4" xfId="0" applyFont="1" applyFill="1" applyBorder="1"/>
    <xf numFmtId="0" fontId="56" fillId="5" borderId="11" xfId="0" applyFont="1" applyFill="1" applyBorder="1" applyAlignment="1">
      <alignment horizontal="center" vertical="center"/>
    </xf>
    <xf numFmtId="0" fontId="57" fillId="5" borderId="4" xfId="0" applyFont="1" applyFill="1" applyBorder="1" applyAlignment="1">
      <alignment horizontal="center" vertical="center"/>
    </xf>
    <xf numFmtId="0" fontId="57" fillId="5" borderId="4" xfId="0" applyFont="1" applyFill="1" applyBorder="1" applyAlignment="1">
      <alignment wrapText="1"/>
    </xf>
    <xf numFmtId="0" fontId="56" fillId="5" borderId="24" xfId="0" applyFont="1" applyFill="1" applyBorder="1" applyAlignment="1"/>
    <xf numFmtId="0" fontId="57" fillId="5" borderId="24" xfId="0" applyFont="1" applyFill="1" applyBorder="1" applyAlignment="1"/>
    <xf numFmtId="0" fontId="57" fillId="5" borderId="24" xfId="0" applyFont="1" applyFill="1" applyBorder="1"/>
    <xf numFmtId="0" fontId="38" fillId="6" borderId="4" xfId="23" applyFont="1" applyFill="1" applyBorder="1" applyAlignment="1">
      <alignment horizontal="center"/>
    </xf>
    <xf numFmtId="0" fontId="57" fillId="5" borderId="2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5" borderId="0" xfId="23" applyFont="1" applyFill="1" applyBorder="1" applyAlignment="1">
      <alignment horizontal="center" vertical="top"/>
    </xf>
    <xf numFmtId="0" fontId="57" fillId="5" borderId="24" xfId="0" applyFont="1" applyFill="1" applyBorder="1" applyAlignment="1">
      <alignment wrapText="1"/>
    </xf>
    <xf numFmtId="0" fontId="57" fillId="5" borderId="16" xfId="11" quotePrefix="1" applyFont="1" applyFill="1" applyBorder="1" applyAlignment="1" applyProtection="1">
      <alignment horizontal="center"/>
    </xf>
    <xf numFmtId="0" fontId="8" fillId="0" borderId="0" xfId="23" applyFill="1"/>
    <xf numFmtId="0" fontId="38" fillId="6" borderId="41" xfId="0" applyFont="1" applyFill="1" applyBorder="1" applyAlignment="1">
      <alignment horizontal="center" vertical="center" wrapText="1"/>
    </xf>
    <xf numFmtId="0" fontId="38" fillId="6" borderId="4" xfId="0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center" vertical="center" wrapText="1"/>
    </xf>
    <xf numFmtId="0" fontId="36" fillId="5" borderId="27" xfId="0" applyFont="1" applyFill="1" applyBorder="1"/>
    <xf numFmtId="0" fontId="36" fillId="5" borderId="27" xfId="0" applyFont="1" applyFill="1" applyBorder="1" applyAlignment="1">
      <alignment horizontal="center"/>
    </xf>
    <xf numFmtId="0" fontId="38" fillId="6" borderId="13" xfId="0" applyFont="1" applyFill="1" applyBorder="1" applyAlignment="1">
      <alignment horizontal="center" vertical="center" wrapText="1"/>
    </xf>
    <xf numFmtId="0" fontId="38" fillId="6" borderId="4" xfId="0" applyFont="1" applyFill="1" applyBorder="1" applyAlignment="1">
      <alignment horizontal="center" vertical="center"/>
    </xf>
    <xf numFmtId="0" fontId="56" fillId="6" borderId="4" xfId="12" applyFont="1" applyFill="1" applyBorder="1" applyAlignment="1">
      <alignment horizontal="center" vertical="center" wrapText="1"/>
    </xf>
    <xf numFmtId="0" fontId="38" fillId="6" borderId="4" xfId="0" applyFont="1" applyFill="1" applyBorder="1" applyAlignment="1">
      <alignment horizontal="center" vertical="center" wrapText="1"/>
    </xf>
    <xf numFmtId="0" fontId="36" fillId="6" borderId="11" xfId="0" applyFont="1" applyFill="1" applyBorder="1"/>
    <xf numFmtId="0" fontId="36" fillId="6" borderId="27" xfId="0" applyFont="1" applyFill="1" applyBorder="1"/>
    <xf numFmtId="0" fontId="36" fillId="6" borderId="8" xfId="0" applyFont="1" applyFill="1" applyBorder="1"/>
    <xf numFmtId="0" fontId="38" fillId="6" borderId="13" xfId="0" applyFont="1" applyFill="1" applyBorder="1" applyAlignment="1">
      <alignment horizontal="center" vertical="center" wrapText="1"/>
    </xf>
    <xf numFmtId="0" fontId="38" fillId="6" borderId="12" xfId="0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center" vertical="center"/>
    </xf>
    <xf numFmtId="0" fontId="38" fillId="6" borderId="19" xfId="0" applyFont="1" applyFill="1" applyBorder="1" applyAlignment="1">
      <alignment horizontal="center" vertical="center"/>
    </xf>
    <xf numFmtId="0" fontId="38" fillId="6" borderId="8" xfId="0" applyFont="1" applyFill="1" applyBorder="1" applyAlignment="1">
      <alignment horizontal="center" vertical="center"/>
    </xf>
    <xf numFmtId="0" fontId="56" fillId="6" borderId="4" xfId="12" applyFont="1" applyFill="1" applyBorder="1" applyAlignment="1">
      <alignment horizontal="center" vertical="center" wrapText="1"/>
    </xf>
    <xf numFmtId="0" fontId="38" fillId="6" borderId="12" xfId="0" applyFont="1" applyFill="1" applyBorder="1" applyAlignment="1">
      <alignment horizontal="center" vertical="center" wrapText="1"/>
    </xf>
    <xf numFmtId="0" fontId="38" fillId="6" borderId="4" xfId="0" applyFont="1" applyFill="1" applyBorder="1" applyAlignment="1">
      <alignment horizontal="center" vertical="center" wrapText="1"/>
    </xf>
    <xf numFmtId="0" fontId="16" fillId="6" borderId="27" xfId="21" applyFont="1" applyFill="1" applyBorder="1" applyAlignment="1">
      <alignment horizontal="center" vertical="center" wrapText="1"/>
    </xf>
    <xf numFmtId="0" fontId="16" fillId="6" borderId="44" xfId="0" applyFont="1" applyFill="1" applyBorder="1" applyAlignment="1">
      <alignment horizontal="center" vertical="center"/>
    </xf>
    <xf numFmtId="0" fontId="16" fillId="6" borderId="55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vertical="center"/>
    </xf>
    <xf numFmtId="0" fontId="15" fillId="5" borderId="14" xfId="0" applyFont="1" applyFill="1" applyBorder="1" applyAlignment="1">
      <alignment vertical="center"/>
    </xf>
    <xf numFmtId="0" fontId="16" fillId="5" borderId="31" xfId="0" applyFont="1" applyFill="1" applyBorder="1" applyAlignment="1">
      <alignment vertical="center"/>
    </xf>
    <xf numFmtId="0" fontId="16" fillId="6" borderId="33" xfId="0" applyFont="1" applyFill="1" applyBorder="1" applyAlignment="1">
      <alignment horizontal="center" vertical="center"/>
    </xf>
    <xf numFmtId="0" fontId="57" fillId="5" borderId="39" xfId="11" applyFont="1" applyFill="1" applyBorder="1" applyAlignment="1">
      <alignment horizontal="center" vertical="center"/>
    </xf>
    <xf numFmtId="0" fontId="56" fillId="5" borderId="21" xfId="11" applyFont="1" applyFill="1" applyBorder="1" applyAlignment="1" applyProtection="1">
      <alignment horizontal="left" vertical="center"/>
    </xf>
    <xf numFmtId="0" fontId="57" fillId="5" borderId="21" xfId="11" applyFont="1" applyFill="1" applyBorder="1" applyAlignment="1" applyProtection="1">
      <alignment horizontal="center"/>
    </xf>
    <xf numFmtId="0" fontId="57" fillId="5" borderId="21" xfId="21" applyFont="1" applyFill="1" applyBorder="1">
      <alignment vertical="center"/>
    </xf>
    <xf numFmtId="0" fontId="57" fillId="5" borderId="22" xfId="21" applyFont="1" applyFill="1" applyBorder="1">
      <alignment vertical="center"/>
    </xf>
    <xf numFmtId="0" fontId="57" fillId="0" borderId="16" xfId="11" applyFont="1" applyFill="1" applyBorder="1" applyAlignment="1" applyProtection="1">
      <alignment horizontal="center" wrapText="1"/>
    </xf>
    <xf numFmtId="0" fontId="38" fillId="6" borderId="9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57" fillId="5" borderId="23" xfId="0" applyFont="1" applyFill="1" applyBorder="1" applyAlignment="1">
      <alignment horizontal="right"/>
    </xf>
    <xf numFmtId="0" fontId="28" fillId="5" borderId="24" xfId="0" quotePrefix="1" applyFont="1" applyFill="1" applyBorder="1" applyAlignment="1">
      <alignment horizontal="left"/>
    </xf>
    <xf numFmtId="0" fontId="28" fillId="5" borderId="24" xfId="0" applyFont="1" applyFill="1" applyBorder="1"/>
    <xf numFmtId="0" fontId="28" fillId="5" borderId="26" xfId="0" applyFont="1" applyFill="1" applyBorder="1"/>
    <xf numFmtId="0" fontId="38" fillId="6" borderId="18" xfId="0" applyFont="1" applyFill="1" applyBorder="1" applyAlignment="1">
      <alignment horizontal="center"/>
    </xf>
    <xf numFmtId="0" fontId="38" fillId="6" borderId="16" xfId="0" applyFont="1" applyFill="1" applyBorder="1" applyAlignment="1">
      <alignment horizontal="center"/>
    </xf>
    <xf numFmtId="0" fontId="38" fillId="6" borderId="17" xfId="0" applyFont="1" applyFill="1" applyBorder="1" applyAlignment="1">
      <alignment horizontal="center"/>
    </xf>
    <xf numFmtId="0" fontId="38" fillId="6" borderId="4" xfId="0" applyFont="1" applyFill="1" applyBorder="1" applyAlignment="1">
      <alignment horizontal="left" vertical="top"/>
    </xf>
    <xf numFmtId="0" fontId="23" fillId="6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vertical="top"/>
    </xf>
    <xf numFmtId="0" fontId="36" fillId="5" borderId="21" xfId="0" applyFont="1" applyFill="1" applyBorder="1"/>
    <xf numFmtId="0" fontId="36" fillId="5" borderId="22" xfId="0" applyFont="1" applyFill="1" applyBorder="1"/>
    <xf numFmtId="0" fontId="36" fillId="4" borderId="4" xfId="0" applyFont="1" applyFill="1" applyBorder="1" applyAlignment="1">
      <alignment horizontal="center"/>
    </xf>
    <xf numFmtId="0" fontId="38" fillId="4" borderId="4" xfId="0" applyFont="1" applyFill="1" applyBorder="1" applyAlignment="1">
      <alignment wrapText="1"/>
    </xf>
    <xf numFmtId="0" fontId="36" fillId="4" borderId="4" xfId="0" applyFont="1" applyFill="1" applyBorder="1" applyAlignment="1">
      <alignment wrapText="1"/>
    </xf>
    <xf numFmtId="0" fontId="36" fillId="0" borderId="0" xfId="0" applyFont="1" applyBorder="1" applyAlignment="1">
      <alignment wrapText="1"/>
    </xf>
    <xf numFmtId="2" fontId="36" fillId="4" borderId="4" xfId="0" applyNumberFormat="1" applyFont="1" applyFill="1" applyBorder="1" applyAlignment="1">
      <alignment wrapText="1"/>
    </xf>
    <xf numFmtId="0" fontId="38" fillId="4" borderId="21" xfId="0" applyFont="1" applyFill="1" applyBorder="1" applyAlignment="1">
      <alignment wrapText="1"/>
    </xf>
    <xf numFmtId="0" fontId="38" fillId="4" borderId="4" xfId="0" applyFont="1" applyFill="1" applyBorder="1" applyAlignment="1">
      <alignment horizontal="left" vertical="center" wrapText="1"/>
    </xf>
    <xf numFmtId="0" fontId="38" fillId="0" borderId="14" xfId="0" applyFont="1" applyBorder="1" applyAlignment="1"/>
    <xf numFmtId="0" fontId="36" fillId="0" borderId="4" xfId="0" applyFont="1" applyBorder="1" applyAlignment="1">
      <alignment horizontal="center"/>
    </xf>
    <xf numFmtId="0" fontId="38" fillId="0" borderId="4" xfId="0" applyFont="1" applyBorder="1" applyAlignment="1">
      <alignment horizontal="left" vertical="center" wrapText="1"/>
    </xf>
    <xf numFmtId="0" fontId="38" fillId="0" borderId="14" xfId="0" applyFont="1" applyBorder="1" applyAlignment="1">
      <alignment vertical="center"/>
    </xf>
    <xf numFmtId="0" fontId="38" fillId="0" borderId="4" xfId="0" applyFont="1" applyBorder="1" applyAlignment="1">
      <alignment wrapText="1"/>
    </xf>
    <xf numFmtId="0" fontId="36" fillId="0" borderId="4" xfId="0" applyFont="1" applyBorder="1" applyAlignment="1">
      <alignment wrapText="1"/>
    </xf>
    <xf numFmtId="0" fontId="36" fillId="0" borderId="4" xfId="0" applyFont="1" applyBorder="1" applyAlignment="1">
      <alignment horizontal="center" wrapText="1"/>
    </xf>
    <xf numFmtId="0" fontId="36" fillId="0" borderId="4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left" wrapText="1"/>
    </xf>
    <xf numFmtId="0" fontId="38" fillId="0" borderId="4" xfId="0" applyFont="1" applyBorder="1"/>
    <xf numFmtId="0" fontId="36" fillId="0" borderId="4" xfId="0" applyFont="1" applyBorder="1"/>
    <xf numFmtId="0" fontId="36" fillId="0" borderId="4" xfId="0" applyFont="1" applyBorder="1" applyAlignment="1">
      <alignment horizontal="right"/>
    </xf>
    <xf numFmtId="0" fontId="38" fillId="0" borderId="4" xfId="0" applyFont="1" applyBorder="1" applyAlignment="1">
      <alignment horizontal="center"/>
    </xf>
    <xf numFmtId="0" fontId="36" fillId="0" borderId="4" xfId="0" applyFont="1" applyFill="1" applyBorder="1" applyAlignment="1">
      <alignment horizontal="center"/>
    </xf>
    <xf numFmtId="2" fontId="36" fillId="0" borderId="4" xfId="0" applyNumberFormat="1" applyFont="1" applyFill="1" applyBorder="1" applyAlignment="1">
      <alignment horizontal="center"/>
    </xf>
    <xf numFmtId="0" fontId="38" fillId="6" borderId="4" xfId="0" applyFont="1" applyFill="1" applyBorder="1" applyAlignment="1">
      <alignment horizontal="center" vertical="center"/>
    </xf>
    <xf numFmtId="0" fontId="16" fillId="6" borderId="35" xfId="0" applyFont="1" applyFill="1" applyBorder="1" applyAlignment="1">
      <alignment horizontal="center" vertical="center"/>
    </xf>
    <xf numFmtId="0" fontId="56" fillId="6" borderId="8" xfId="15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38" fillId="6" borderId="4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/>
    </xf>
    <xf numFmtId="0" fontId="38" fillId="6" borderId="34" xfId="0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center" vertical="center" wrapText="1"/>
    </xf>
    <xf numFmtId="0" fontId="16" fillId="6" borderId="4" xfId="21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38" fillId="6" borderId="41" xfId="0" applyFont="1" applyFill="1" applyBorder="1" applyAlignment="1">
      <alignment horizontal="center" vertical="center" wrapText="1"/>
    </xf>
    <xf numFmtId="0" fontId="37" fillId="6" borderId="4" xfId="0" applyFont="1" applyFill="1" applyBorder="1" applyAlignment="1">
      <alignment horizontal="center" vertical="center" wrapText="1"/>
    </xf>
    <xf numFmtId="0" fontId="36" fillId="5" borderId="24" xfId="0" quotePrefix="1" applyFont="1" applyFill="1" applyBorder="1" applyAlignment="1">
      <alignment horizontal="left"/>
    </xf>
    <xf numFmtId="0" fontId="38" fillId="6" borderId="32" xfId="0" applyFont="1" applyFill="1" applyBorder="1" applyAlignment="1">
      <alignment horizontal="center" vertical="center"/>
    </xf>
    <xf numFmtId="0" fontId="37" fillId="5" borderId="0" xfId="0" applyFont="1" applyFill="1"/>
    <xf numFmtId="0" fontId="38" fillId="5" borderId="0" xfId="21" applyFont="1" applyFill="1" applyBorder="1" applyAlignment="1">
      <alignment vertical="center" wrapText="1"/>
    </xf>
    <xf numFmtId="0" fontId="38" fillId="6" borderId="9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left" vertical="top" wrapText="1"/>
    </xf>
    <xf numFmtId="0" fontId="16" fillId="6" borderId="56" xfId="0" applyFont="1" applyFill="1" applyBorder="1" applyAlignment="1">
      <alignment horizontal="center" vertical="center"/>
    </xf>
    <xf numFmtId="0" fontId="38" fillId="5" borderId="4" xfId="15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center"/>
    </xf>
    <xf numFmtId="0" fontId="36" fillId="5" borderId="58" xfId="0" applyFont="1" applyFill="1" applyBorder="1"/>
    <xf numFmtId="0" fontId="56" fillId="5" borderId="24" xfId="0" applyFont="1" applyFill="1" applyBorder="1" applyAlignment="1">
      <alignment horizontal="left"/>
    </xf>
    <xf numFmtId="0" fontId="28" fillId="5" borderId="2" xfId="0" applyFont="1" applyFill="1" applyBorder="1"/>
    <xf numFmtId="0" fontId="38" fillId="6" borderId="18" xfId="0" applyFont="1" applyFill="1" applyBorder="1" applyAlignment="1">
      <alignment horizontal="center" vertical="center"/>
    </xf>
    <xf numFmtId="0" fontId="38" fillId="6" borderId="16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horizontal="center"/>
    </xf>
    <xf numFmtId="0" fontId="28" fillId="5" borderId="4" xfId="0" quotePrefix="1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quotePrefix="1" applyFont="1" applyFill="1" applyBorder="1" applyAlignment="1">
      <alignment horizontal="left"/>
    </xf>
    <xf numFmtId="0" fontId="61" fillId="5" borderId="0" xfId="0" applyFont="1" applyFill="1" applyAlignment="1">
      <alignment horizontal="left"/>
    </xf>
    <xf numFmtId="0" fontId="56" fillId="6" borderId="19" xfId="0" applyFont="1" applyFill="1" applyBorder="1" applyAlignment="1">
      <alignment horizontal="center" vertical="center" wrapText="1"/>
    </xf>
    <xf numFmtId="0" fontId="56" fillId="6" borderId="12" xfId="0" applyFont="1" applyFill="1" applyBorder="1" applyAlignment="1">
      <alignment horizontal="center" vertical="center" wrapText="1"/>
    </xf>
    <xf numFmtId="3" fontId="57" fillId="5" borderId="16" xfId="21" applyNumberFormat="1" applyFont="1" applyFill="1" applyBorder="1">
      <alignment vertical="center"/>
    </xf>
    <xf numFmtId="3" fontId="57" fillId="5" borderId="4" xfId="21" applyNumberFormat="1" applyFont="1" applyFill="1" applyBorder="1">
      <alignment vertical="center"/>
    </xf>
    <xf numFmtId="3" fontId="57" fillId="5" borderId="57" xfId="21" applyNumberFormat="1" applyFont="1" applyFill="1" applyBorder="1" applyAlignment="1">
      <alignment vertical="center" wrapText="1"/>
    </xf>
    <xf numFmtId="3" fontId="36" fillId="5" borderId="4" xfId="21" applyNumberFormat="1" applyFont="1" applyFill="1" applyBorder="1" applyAlignment="1">
      <alignment vertical="center"/>
    </xf>
    <xf numFmtId="3" fontId="36" fillId="5" borderId="14" xfId="0" applyNumberFormat="1" applyFont="1" applyFill="1" applyBorder="1"/>
    <xf numFmtId="3" fontId="38" fillId="5" borderId="14" xfId="0" applyNumberFormat="1" applyFont="1" applyFill="1" applyBorder="1"/>
    <xf numFmtId="0" fontId="38" fillId="5" borderId="14" xfId="0" applyFont="1" applyFill="1" applyBorder="1"/>
    <xf numFmtId="0" fontId="66" fillId="5" borderId="0" xfId="0" applyFont="1" applyFill="1" applyBorder="1" applyAlignment="1">
      <alignment horizontal="left"/>
    </xf>
    <xf numFmtId="0" fontId="38" fillId="6" borderId="9" xfId="0" applyFont="1" applyFill="1" applyBorder="1" applyAlignment="1">
      <alignment horizontal="center" vertical="center"/>
    </xf>
    <xf numFmtId="0" fontId="67" fillId="0" borderId="21" xfId="0" applyFont="1" applyBorder="1" applyAlignment="1">
      <alignment horizontal="center"/>
    </xf>
    <xf numFmtId="0" fontId="57" fillId="5" borderId="12" xfId="0" applyFont="1" applyFill="1" applyBorder="1" applyAlignment="1">
      <alignment horizontal="right"/>
    </xf>
    <xf numFmtId="0" fontId="57" fillId="5" borderId="12" xfId="0" quotePrefix="1" applyFont="1" applyFill="1" applyBorder="1" applyAlignment="1">
      <alignment horizontal="left" wrapText="1"/>
    </xf>
    <xf numFmtId="0" fontId="57" fillId="5" borderId="4" xfId="0" applyFont="1" applyFill="1" applyBorder="1" applyAlignment="1">
      <alignment horizontal="right"/>
    </xf>
    <xf numFmtId="10" fontId="60" fillId="5" borderId="4" xfId="0" applyNumberFormat="1" applyFont="1" applyFill="1" applyBorder="1"/>
    <xf numFmtId="0" fontId="57" fillId="5" borderId="4" xfId="0" applyFont="1" applyFill="1" applyBorder="1" applyAlignment="1">
      <alignment horizontal="left" wrapText="1"/>
    </xf>
    <xf numFmtId="0" fontId="57" fillId="5" borderId="5" xfId="0" applyFont="1" applyFill="1" applyBorder="1" applyAlignment="1">
      <alignment horizontal="right"/>
    </xf>
    <xf numFmtId="0" fontId="57" fillId="5" borderId="4" xfId="0" quotePrefix="1" applyFont="1" applyFill="1" applyBorder="1" applyAlignment="1">
      <alignment horizontal="left" wrapText="1"/>
    </xf>
    <xf numFmtId="0" fontId="57" fillId="5" borderId="21" xfId="0" applyFont="1" applyFill="1" applyBorder="1" applyAlignment="1">
      <alignment horizontal="left" wrapText="1"/>
    </xf>
    <xf numFmtId="0" fontId="61" fillId="5" borderId="4" xfId="0" applyFont="1" applyFill="1" applyBorder="1"/>
    <xf numFmtId="0" fontId="36" fillId="10" borderId="4" xfId="0" applyFont="1" applyFill="1" applyBorder="1" applyAlignment="1">
      <alignment vertical="top" wrapText="1"/>
    </xf>
    <xf numFmtId="0" fontId="36" fillId="11" borderId="4" xfId="0" applyFont="1" applyFill="1" applyBorder="1" applyAlignment="1">
      <alignment vertical="top" wrapText="1"/>
    </xf>
    <xf numFmtId="0" fontId="38" fillId="5" borderId="2" xfId="0" applyFont="1" applyFill="1" applyBorder="1" applyAlignment="1">
      <alignment vertical="center"/>
    </xf>
    <xf numFmtId="0" fontId="38" fillId="5" borderId="30" xfId="0" applyFont="1" applyFill="1" applyBorder="1" applyAlignment="1">
      <alignment vertical="center"/>
    </xf>
    <xf numFmtId="0" fontId="38" fillId="5" borderId="6" xfId="21" applyFont="1" applyFill="1" applyBorder="1" applyAlignment="1">
      <alignment vertical="center" wrapText="1"/>
    </xf>
    <xf numFmtId="0" fontId="38" fillId="5" borderId="6" xfId="21" applyFont="1" applyFill="1" applyBorder="1" applyAlignment="1">
      <alignment vertical="center"/>
    </xf>
    <xf numFmtId="0" fontId="70" fillId="5" borderId="0" xfId="0" applyFont="1" applyFill="1" applyBorder="1" applyAlignment="1">
      <alignment vertical="center"/>
    </xf>
    <xf numFmtId="2" fontId="69" fillId="0" borderId="4" xfId="0" applyNumberFormat="1" applyFont="1" applyBorder="1"/>
    <xf numFmtId="2" fontId="56" fillId="5" borderId="4" xfId="21" applyNumberFormat="1" applyFont="1" applyFill="1" applyBorder="1">
      <alignment vertical="center"/>
    </xf>
    <xf numFmtId="0" fontId="38" fillId="5" borderId="4" xfId="0" applyFont="1" applyFill="1" applyBorder="1" applyAlignment="1">
      <alignment horizontal="right" vertical="top" wrapText="1"/>
    </xf>
    <xf numFmtId="0" fontId="56" fillId="6" borderId="14" xfId="21" applyFont="1" applyFill="1" applyBorder="1" applyAlignment="1">
      <alignment horizontal="center" vertical="center" wrapText="1"/>
    </xf>
    <xf numFmtId="0" fontId="71" fillId="5" borderId="4" xfId="0" applyFont="1" applyFill="1" applyBorder="1"/>
    <xf numFmtId="0" fontId="72" fillId="5" borderId="0" xfId="21" applyFont="1" applyFill="1" applyAlignment="1">
      <alignment horizontal="left" vertical="center"/>
    </xf>
    <xf numFmtId="2" fontId="36" fillId="0" borderId="4" xfId="0" applyNumberFormat="1" applyFont="1" applyBorder="1"/>
    <xf numFmtId="0" fontId="38" fillId="0" borderId="4" xfId="0" applyFont="1" applyBorder="1" applyAlignment="1">
      <alignment horizontal="right"/>
    </xf>
    <xf numFmtId="0" fontId="33" fillId="0" borderId="4" xfId="0" applyFont="1" applyBorder="1" applyAlignment="1">
      <alignment horizontal="center"/>
    </xf>
    <xf numFmtId="2" fontId="36" fillId="0" borderId="4" xfId="0" applyNumberFormat="1" applyFont="1" applyBorder="1" applyAlignment="1">
      <alignment horizontal="right"/>
    </xf>
    <xf numFmtId="0" fontId="38" fillId="6" borderId="13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left"/>
    </xf>
    <xf numFmtId="0" fontId="56" fillId="5" borderId="16" xfId="0" applyFont="1" applyFill="1" applyBorder="1"/>
    <xf numFmtId="0" fontId="72" fillId="5" borderId="4" xfId="0" applyFont="1" applyFill="1" applyBorder="1"/>
    <xf numFmtId="2" fontId="57" fillId="5" borderId="4" xfId="22" applyNumberFormat="1" applyFont="1" applyFill="1" applyBorder="1">
      <alignment vertical="center"/>
    </xf>
    <xf numFmtId="2" fontId="36" fillId="5" borderId="14" xfId="0" applyNumberFormat="1" applyFont="1" applyFill="1" applyBorder="1"/>
    <xf numFmtId="2" fontId="56" fillId="5" borderId="16" xfId="21" applyNumberFormat="1" applyFont="1" applyFill="1" applyBorder="1">
      <alignment vertical="center"/>
    </xf>
    <xf numFmtId="0" fontId="36" fillId="4" borderId="24" xfId="0" applyFont="1" applyFill="1" applyBorder="1" applyAlignment="1">
      <alignment horizontal="center"/>
    </xf>
    <xf numFmtId="0" fontId="38" fillId="4" borderId="24" xfId="0" applyFont="1" applyFill="1" applyBorder="1" applyAlignment="1">
      <alignment wrapText="1"/>
    </xf>
    <xf numFmtId="0" fontId="59" fillId="5" borderId="0" xfId="15" applyFont="1" applyFill="1" applyAlignment="1">
      <alignment horizontal="center"/>
    </xf>
    <xf numFmtId="0" fontId="56" fillId="5" borderId="0" xfId="15" applyFont="1" applyFill="1" applyAlignment="1">
      <alignment vertical="center"/>
    </xf>
    <xf numFmtId="0" fontId="73" fillId="5" borderId="0" xfId="15" applyFont="1" applyFill="1" applyAlignment="1">
      <alignment vertical="center"/>
    </xf>
    <xf numFmtId="0" fontId="73" fillId="5" borderId="0" xfId="15" applyFont="1" applyFill="1" applyAlignment="1">
      <alignment horizontal="center" vertical="center"/>
    </xf>
    <xf numFmtId="0" fontId="13" fillId="5" borderId="0" xfId="0" applyFont="1" applyFill="1" applyBorder="1"/>
    <xf numFmtId="0" fontId="56" fillId="5" borderId="14" xfId="0" quotePrefix="1" applyFont="1" applyFill="1" applyBorder="1" applyAlignment="1">
      <alignment horizontal="left"/>
    </xf>
    <xf numFmtId="0" fontId="57" fillId="5" borderId="31" xfId="0" applyFont="1" applyFill="1" applyBorder="1"/>
    <xf numFmtId="0" fontId="57" fillId="5" borderId="27" xfId="0" applyFont="1" applyFill="1" applyBorder="1"/>
    <xf numFmtId="0" fontId="57" fillId="5" borderId="37" xfId="0" applyFont="1" applyFill="1" applyBorder="1"/>
    <xf numFmtId="0" fontId="57" fillId="5" borderId="21" xfId="0" applyFont="1" applyFill="1" applyBorder="1"/>
    <xf numFmtId="43" fontId="0" fillId="0" borderId="4" xfId="28" applyFont="1" applyBorder="1"/>
    <xf numFmtId="0" fontId="56" fillId="5" borderId="30" xfId="15" applyFont="1" applyFill="1" applyBorder="1" applyAlignment="1">
      <alignment horizontal="center" wrapText="1"/>
    </xf>
    <xf numFmtId="0" fontId="56" fillId="5" borderId="30" xfId="15" applyFont="1" applyFill="1" applyBorder="1" applyAlignment="1"/>
    <xf numFmtId="169" fontId="36" fillId="0" borderId="0" xfId="28" applyNumberFormat="1" applyFont="1" applyAlignment="1">
      <alignment vertical="center"/>
    </xf>
    <xf numFmtId="169" fontId="36" fillId="0" borderId="0" xfId="28" applyNumberFormat="1" applyFont="1" applyBorder="1"/>
    <xf numFmtId="169" fontId="36" fillId="0" borderId="0" xfId="28" applyNumberFormat="1" applyFont="1" applyFill="1" applyAlignment="1">
      <alignment vertical="center"/>
    </xf>
    <xf numFmtId="169" fontId="56" fillId="6" borderId="13" xfId="28" applyNumberFormat="1" applyFont="1" applyFill="1" applyBorder="1" applyAlignment="1">
      <alignment horizontal="center" vertical="center" wrapText="1"/>
    </xf>
    <xf numFmtId="169" fontId="56" fillId="6" borderId="4" xfId="28" applyNumberFormat="1" applyFont="1" applyFill="1" applyBorder="1" applyAlignment="1">
      <alignment horizontal="center" vertical="center" wrapText="1"/>
    </xf>
    <xf numFmtId="169" fontId="56" fillId="6" borderId="8" xfId="28" applyNumberFormat="1" applyFont="1" applyFill="1" applyBorder="1" applyAlignment="1">
      <alignment horizontal="center" vertical="center"/>
    </xf>
    <xf numFmtId="169" fontId="36" fillId="0" borderId="4" xfId="28" applyNumberFormat="1" applyFont="1" applyBorder="1" applyAlignment="1">
      <alignment vertical="center"/>
    </xf>
    <xf numFmtId="169" fontId="36" fillId="0" borderId="4" xfId="28" applyNumberFormat="1" applyFont="1" applyFill="1" applyBorder="1" applyAlignment="1">
      <alignment vertical="center"/>
    </xf>
    <xf numFmtId="169" fontId="36" fillId="5" borderId="4" xfId="28" applyNumberFormat="1" applyFont="1" applyFill="1" applyBorder="1" applyAlignment="1">
      <alignment vertical="center"/>
    </xf>
    <xf numFmtId="169" fontId="38" fillId="5" borderId="4" xfId="28" applyNumberFormat="1" applyFont="1" applyFill="1" applyBorder="1" applyAlignment="1">
      <alignment vertical="center"/>
    </xf>
    <xf numFmtId="10" fontId="60" fillId="12" borderId="4" xfId="0" applyNumberFormat="1" applyFont="1" applyFill="1" applyBorder="1"/>
    <xf numFmtId="43" fontId="57" fillId="5" borderId="0" xfId="28" applyFont="1" applyFill="1"/>
    <xf numFmtId="43" fontId="38" fillId="6" borderId="13" xfId="28" applyFont="1" applyFill="1" applyBorder="1" applyAlignment="1">
      <alignment horizontal="center" vertical="center" wrapText="1"/>
    </xf>
    <xf numFmtId="43" fontId="56" fillId="6" borderId="4" xfId="28" applyFont="1" applyFill="1" applyBorder="1" applyAlignment="1">
      <alignment horizontal="center" vertical="center" wrapText="1"/>
    </xf>
    <xf numFmtId="169" fontId="57" fillId="5" borderId="0" xfId="28" applyNumberFormat="1" applyFont="1" applyFill="1"/>
    <xf numFmtId="169" fontId="56" fillId="5" borderId="30" xfId="28" applyNumberFormat="1" applyFont="1" applyFill="1" applyBorder="1" applyAlignment="1">
      <alignment horizontal="center" wrapText="1"/>
    </xf>
    <xf numFmtId="169" fontId="43" fillId="5" borderId="0" xfId="28" applyNumberFormat="1" applyFont="1" applyFill="1" applyBorder="1"/>
    <xf numFmtId="169" fontId="38" fillId="6" borderId="13" xfId="28" applyNumberFormat="1" applyFont="1" applyFill="1" applyBorder="1" applyAlignment="1">
      <alignment horizontal="center" vertical="center" wrapText="1"/>
    </xf>
    <xf numFmtId="169" fontId="56" fillId="6" borderId="21" xfId="28" applyNumberFormat="1" applyFont="1" applyFill="1" applyBorder="1" applyAlignment="1">
      <alignment horizontal="center" vertical="center"/>
    </xf>
    <xf numFmtId="0" fontId="57" fillId="0" borderId="0" xfId="15" applyFont="1" applyFill="1"/>
    <xf numFmtId="0" fontId="56" fillId="0" borderId="2" xfId="15" applyFont="1" applyFill="1" applyBorder="1" applyAlignment="1">
      <alignment horizontal="center" wrapText="1"/>
    </xf>
    <xf numFmtId="43" fontId="57" fillId="0" borderId="0" xfId="28" applyFont="1" applyFill="1"/>
    <xf numFmtId="169" fontId="57" fillId="5" borderId="4" xfId="28" applyNumberFormat="1" applyFont="1" applyFill="1" applyBorder="1" applyAlignment="1">
      <alignment vertical="center"/>
    </xf>
    <xf numFmtId="43" fontId="57" fillId="5" borderId="4" xfId="22" applyNumberFormat="1" applyFont="1" applyFill="1" applyBorder="1">
      <alignment vertical="center"/>
    </xf>
    <xf numFmtId="43" fontId="56" fillId="5" borderId="4" xfId="22" applyNumberFormat="1" applyFont="1" applyFill="1" applyBorder="1">
      <alignment vertical="center"/>
    </xf>
    <xf numFmtId="169" fontId="13" fillId="0" borderId="24" xfId="28" applyNumberFormat="1" applyFont="1" applyFill="1" applyBorder="1"/>
    <xf numFmtId="169" fontId="4" fillId="0" borderId="4" xfId="28" applyNumberFormat="1" applyFont="1" applyFill="1" applyBorder="1"/>
    <xf numFmtId="169" fontId="13" fillId="0" borderId="4" xfId="28" applyNumberFormat="1" applyFont="1" applyFill="1" applyBorder="1"/>
    <xf numFmtId="43" fontId="36" fillId="5" borderId="4" xfId="28" applyFont="1" applyFill="1" applyBorder="1"/>
    <xf numFmtId="43" fontId="36" fillId="5" borderId="4" xfId="28" applyFont="1" applyFill="1" applyBorder="1" applyAlignment="1">
      <alignment horizontal="center" vertical="top" wrapText="1"/>
    </xf>
    <xf numFmtId="43" fontId="36" fillId="0" borderId="4" xfId="28" applyFont="1" applyFill="1" applyBorder="1"/>
    <xf numFmtId="43" fontId="36" fillId="5" borderId="4" xfId="28" applyFont="1" applyFill="1" applyBorder="1" applyAlignment="1">
      <alignment vertical="top"/>
    </xf>
    <xf numFmtId="43" fontId="36" fillId="5" borderId="8" xfId="28" applyFont="1" applyFill="1" applyBorder="1" applyAlignment="1">
      <alignment vertical="top"/>
    </xf>
    <xf numFmtId="43" fontId="40" fillId="5" borderId="4" xfId="28" applyFont="1" applyFill="1" applyBorder="1"/>
    <xf numFmtId="43" fontId="40" fillId="0" borderId="4" xfId="28" applyFont="1" applyFill="1" applyBorder="1"/>
    <xf numFmtId="43" fontId="36" fillId="5" borderId="8" xfId="28" applyFont="1" applyFill="1" applyBorder="1"/>
    <xf numFmtId="169" fontId="36" fillId="5" borderId="4" xfId="28" applyNumberFormat="1" applyFont="1" applyFill="1" applyBorder="1"/>
    <xf numFmtId="169" fontId="40" fillId="5" borderId="4" xfId="28" applyNumberFormat="1" applyFont="1" applyFill="1" applyBorder="1"/>
    <xf numFmtId="3" fontId="46" fillId="5" borderId="0" xfId="11" applyNumberFormat="1" applyFont="1" applyFill="1" applyBorder="1"/>
    <xf numFmtId="43" fontId="57" fillId="5" borderId="4" xfId="28" applyFont="1" applyFill="1" applyBorder="1" applyAlignment="1">
      <alignment horizontal="right" vertical="center" wrapText="1"/>
    </xf>
    <xf numFmtId="43" fontId="57" fillId="5" borderId="21" xfId="28" applyFont="1" applyFill="1" applyBorder="1" applyAlignment="1">
      <alignment horizontal="right" vertical="center" wrapText="1"/>
    </xf>
    <xf numFmtId="43" fontId="56" fillId="5" borderId="21" xfId="28" applyFont="1" applyFill="1" applyBorder="1" applyAlignment="1">
      <alignment horizontal="right" vertical="center" wrapText="1"/>
    </xf>
    <xf numFmtId="43" fontId="56" fillId="5" borderId="16" xfId="28" applyFont="1" applyFill="1" applyBorder="1" applyAlignment="1">
      <alignment horizontal="right" vertical="center" wrapText="1"/>
    </xf>
    <xf numFmtId="43" fontId="57" fillId="5" borderId="0" xfId="28" applyFont="1" applyFill="1" applyAlignment="1">
      <alignment horizontal="center"/>
    </xf>
    <xf numFmtId="43" fontId="56" fillId="6" borderId="4" xfId="28" applyFont="1" applyFill="1" applyBorder="1" applyAlignment="1">
      <alignment horizontal="center" vertical="center"/>
    </xf>
    <xf numFmtId="43" fontId="56" fillId="6" borderId="14" xfId="28" applyFont="1" applyFill="1" applyBorder="1" applyAlignment="1">
      <alignment horizontal="center" vertical="center"/>
    </xf>
    <xf numFmtId="43" fontId="44" fillId="5" borderId="0" xfId="28" applyFont="1" applyFill="1" applyAlignment="1">
      <alignment horizontal="center"/>
    </xf>
    <xf numFmtId="10" fontId="57" fillId="5" borderId="4" xfId="28" applyNumberFormat="1" applyFont="1" applyFill="1" applyBorder="1" applyAlignment="1">
      <alignment horizontal="center"/>
    </xf>
    <xf numFmtId="0" fontId="36" fillId="13" borderId="4" xfId="0" applyFont="1" applyFill="1" applyBorder="1" applyAlignment="1">
      <alignment vertical="top" wrapText="1"/>
    </xf>
    <xf numFmtId="0" fontId="36" fillId="14" borderId="4" xfId="0" applyFont="1" applyFill="1" applyBorder="1" applyAlignment="1">
      <alignment vertical="top" wrapText="1"/>
    </xf>
    <xf numFmtId="0" fontId="57" fillId="7" borderId="4" xfId="22" applyFont="1" applyFill="1" applyBorder="1" applyAlignment="1">
      <alignment vertical="top" wrapText="1"/>
    </xf>
    <xf numFmtId="169" fontId="28" fillId="5" borderId="0" xfId="28" applyNumberFormat="1" applyFont="1" applyFill="1"/>
    <xf numFmtId="169" fontId="38" fillId="6" borderId="12" xfId="28" applyNumberFormat="1" applyFont="1" applyFill="1" applyBorder="1" applyAlignment="1">
      <alignment vertical="center"/>
    </xf>
    <xf numFmtId="169" fontId="38" fillId="6" borderId="4" xfId="28" applyNumberFormat="1" applyFont="1" applyFill="1" applyBorder="1" applyAlignment="1">
      <alignment horizontal="center" vertical="center"/>
    </xf>
    <xf numFmtId="169" fontId="38" fillId="6" borderId="9" xfId="28" applyNumberFormat="1" applyFont="1" applyFill="1" applyBorder="1" applyAlignment="1">
      <alignment horizontal="center" vertical="center"/>
    </xf>
    <xf numFmtId="169" fontId="36" fillId="5" borderId="12" xfId="28" applyNumberFormat="1" applyFont="1" applyFill="1" applyBorder="1"/>
    <xf numFmtId="2" fontId="38" fillId="4" borderId="4" xfId="0" applyNumberFormat="1" applyFont="1" applyFill="1" applyBorder="1" applyAlignment="1">
      <alignment wrapText="1"/>
    </xf>
    <xf numFmtId="2" fontId="38" fillId="0" borderId="4" xfId="0" applyNumberFormat="1" applyFont="1" applyFill="1" applyBorder="1" applyAlignment="1">
      <alignment horizontal="center"/>
    </xf>
    <xf numFmtId="169" fontId="38" fillId="5" borderId="4" xfId="28" applyNumberFormat="1" applyFont="1" applyFill="1" applyBorder="1"/>
    <xf numFmtId="0" fontId="38" fillId="0" borderId="4" xfId="0" applyFont="1" applyFill="1" applyBorder="1" applyAlignment="1">
      <alignment horizontal="center"/>
    </xf>
    <xf numFmtId="43" fontId="28" fillId="5" borderId="0" xfId="0" applyNumberFormat="1" applyFont="1" applyFill="1"/>
    <xf numFmtId="0" fontId="38" fillId="6" borderId="4" xfId="0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center" vertical="center" wrapText="1"/>
    </xf>
    <xf numFmtId="0" fontId="61" fillId="5" borderId="0" xfId="0" applyFont="1" applyFill="1" applyAlignment="1">
      <alignment horizontal="left"/>
    </xf>
    <xf numFmtId="0" fontId="36" fillId="0" borderId="0" xfId="0" applyFont="1" applyAlignment="1">
      <alignment wrapText="1"/>
    </xf>
    <xf numFmtId="0" fontId="38" fillId="6" borderId="13" xfId="0" applyFont="1" applyFill="1" applyBorder="1" applyAlignment="1">
      <alignment horizontal="center" vertical="center" wrapText="1"/>
    </xf>
    <xf numFmtId="0" fontId="36" fillId="5" borderId="30" xfId="0" applyFont="1" applyFill="1" applyBorder="1"/>
    <xf numFmtId="0" fontId="56" fillId="5" borderId="2" xfId="15" applyFont="1" applyFill="1" applyBorder="1" applyAlignment="1">
      <alignment horizontal="center" wrapText="1"/>
    </xf>
    <xf numFmtId="0" fontId="56" fillId="6" borderId="24" xfId="15" applyFont="1" applyFill="1" applyBorder="1" applyAlignment="1">
      <alignment horizontal="center" vertical="center"/>
    </xf>
    <xf numFmtId="0" fontId="56" fillId="6" borderId="4" xfId="14" applyFont="1" applyFill="1" applyBorder="1" applyAlignment="1">
      <alignment horizontal="center" vertical="center"/>
    </xf>
    <xf numFmtId="0" fontId="56" fillId="6" borderId="4" xfId="15" applyFont="1" applyFill="1" applyBorder="1" applyAlignment="1">
      <alignment horizontal="center" vertical="center"/>
    </xf>
    <xf numFmtId="0" fontId="56" fillId="6" borderId="8" xfId="15" applyFont="1" applyFill="1" applyBorder="1" applyAlignment="1">
      <alignment horizontal="center" vertical="center"/>
    </xf>
    <xf numFmtId="0" fontId="56" fillId="6" borderId="19" xfId="0" applyFont="1" applyFill="1" applyBorder="1" applyAlignment="1">
      <alignment horizontal="center" vertical="center" wrapText="1"/>
    </xf>
    <xf numFmtId="0" fontId="56" fillId="6" borderId="12" xfId="0" applyFont="1" applyFill="1" applyBorder="1" applyAlignment="1">
      <alignment horizontal="center" vertical="center" wrapText="1"/>
    </xf>
    <xf numFmtId="0" fontId="38" fillId="6" borderId="11" xfId="11" applyFont="1" applyFill="1" applyBorder="1" applyAlignment="1">
      <alignment horizontal="center" vertical="center" wrapText="1"/>
    </xf>
    <xf numFmtId="0" fontId="38" fillId="6" borderId="12" xfId="0" applyFont="1" applyFill="1" applyBorder="1" applyAlignment="1">
      <alignment horizontal="center" vertical="center" wrapText="1"/>
    </xf>
    <xf numFmtId="0" fontId="38" fillId="6" borderId="15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 vertical="center"/>
    </xf>
    <xf numFmtId="2" fontId="36" fillId="5" borderId="4" xfId="0" applyNumberFormat="1" applyFont="1" applyFill="1" applyBorder="1" applyAlignment="1">
      <alignment vertical="center"/>
    </xf>
    <xf numFmtId="1" fontId="36" fillId="5" borderId="4" xfId="0" applyNumberFormat="1" applyFont="1" applyFill="1" applyBorder="1" applyAlignment="1">
      <alignment horizontal="center" vertical="center"/>
    </xf>
    <xf numFmtId="0" fontId="36" fillId="6" borderId="58" xfId="0" applyFont="1" applyFill="1" applyBorder="1" applyAlignment="1">
      <alignment horizontal="center" vertical="center"/>
    </xf>
    <xf numFmtId="1" fontId="36" fillId="5" borderId="14" xfId="0" applyNumberFormat="1" applyFont="1" applyFill="1" applyBorder="1" applyAlignment="1">
      <alignment vertical="center"/>
    </xf>
    <xf numFmtId="1" fontId="77" fillId="0" borderId="14" xfId="0" applyNumberFormat="1" applyFont="1" applyBorder="1" applyAlignment="1">
      <alignment horizontal="right" vertical="center"/>
    </xf>
    <xf numFmtId="0" fontId="36" fillId="5" borderId="14" xfId="0" applyFont="1" applyFill="1" applyBorder="1" applyAlignment="1">
      <alignment vertical="center"/>
    </xf>
    <xf numFmtId="1" fontId="36" fillId="5" borderId="60" xfId="0" applyNumberFormat="1" applyFont="1" applyFill="1" applyBorder="1"/>
    <xf numFmtId="0" fontId="36" fillId="5" borderId="23" xfId="0" applyFont="1" applyFill="1" applyBorder="1" applyAlignment="1">
      <alignment vertical="center"/>
    </xf>
    <xf numFmtId="0" fontId="38" fillId="5" borderId="24" xfId="0" applyFont="1" applyFill="1" applyBorder="1" applyAlignment="1">
      <alignment vertical="center"/>
    </xf>
    <xf numFmtId="0" fontId="36" fillId="5" borderId="24" xfId="0" applyFont="1" applyFill="1" applyBorder="1" applyAlignment="1">
      <alignment vertical="center"/>
    </xf>
    <xf numFmtId="0" fontId="36" fillId="5" borderId="59" xfId="0" applyFont="1" applyFill="1" applyBorder="1" applyAlignment="1">
      <alignment vertical="center"/>
    </xf>
    <xf numFmtId="0" fontId="38" fillId="6" borderId="63" xfId="0" applyFont="1" applyFill="1" applyBorder="1" applyAlignment="1">
      <alignment horizontal="center" vertical="center"/>
    </xf>
    <xf numFmtId="0" fontId="38" fillId="6" borderId="64" xfId="0" applyFont="1" applyFill="1" applyBorder="1" applyAlignment="1">
      <alignment horizontal="center" vertical="center"/>
    </xf>
    <xf numFmtId="0" fontId="27" fillId="5" borderId="64" xfId="0" applyFont="1" applyFill="1" applyBorder="1"/>
    <xf numFmtId="1" fontId="36" fillId="5" borderId="64" xfId="0" applyNumberFormat="1" applyFont="1" applyFill="1" applyBorder="1" applyAlignment="1">
      <alignment vertical="center" wrapText="1"/>
    </xf>
    <xf numFmtId="0" fontId="27" fillId="5" borderId="65" xfId="0" applyFont="1" applyFill="1" applyBorder="1"/>
    <xf numFmtId="0" fontId="78" fillId="0" borderId="4" xfId="0" applyFont="1" applyBorder="1" applyAlignment="1">
      <alignment vertical="top"/>
    </xf>
    <xf numFmtId="0" fontId="79" fillId="0" borderId="4" xfId="0" applyFont="1" applyFill="1" applyBorder="1" applyAlignment="1">
      <alignment horizontal="center" vertical="top" wrapText="1"/>
    </xf>
    <xf numFmtId="0" fontId="78" fillId="4" borderId="4" xfId="0" quotePrefix="1" applyFont="1" applyFill="1" applyBorder="1" applyAlignment="1">
      <alignment horizontal="center" vertical="top"/>
    </xf>
    <xf numFmtId="0" fontId="78" fillId="4" borderId="4" xfId="0" applyFont="1" applyFill="1" applyBorder="1" applyAlignment="1">
      <alignment horizontal="center" vertical="top"/>
    </xf>
    <xf numFmtId="0" fontId="78" fillId="4" borderId="4" xfId="0" applyFont="1" applyFill="1" applyBorder="1" applyAlignment="1">
      <alignment horizontal="left" vertical="top"/>
    </xf>
    <xf numFmtId="0" fontId="57" fillId="5" borderId="39" xfId="0" applyFont="1" applyFill="1" applyBorder="1" applyAlignment="1">
      <alignment horizontal="right"/>
    </xf>
    <xf numFmtId="0" fontId="56" fillId="5" borderId="21" xfId="0" applyFont="1" applyFill="1" applyBorder="1" applyAlignment="1">
      <alignment horizontal="left"/>
    </xf>
    <xf numFmtId="0" fontId="36" fillId="5" borderId="34" xfId="0" quotePrefix="1" applyFont="1" applyFill="1" applyBorder="1" applyAlignment="1">
      <alignment horizontal="left"/>
    </xf>
    <xf numFmtId="0" fontId="36" fillId="5" borderId="34" xfId="0" applyFont="1" applyFill="1" applyBorder="1"/>
    <xf numFmtId="0" fontId="78" fillId="4" borderId="4" xfId="0" applyFont="1" applyFill="1" applyBorder="1" applyAlignment="1">
      <alignment vertical="top" wrapText="1"/>
    </xf>
    <xf numFmtId="0" fontId="78" fillId="4" borderId="4" xfId="0" applyFont="1" applyFill="1" applyBorder="1" applyAlignment="1">
      <alignment vertical="top"/>
    </xf>
    <xf numFmtId="0" fontId="38" fillId="6" borderId="4" xfId="0" applyFont="1" applyFill="1" applyBorder="1" applyAlignment="1">
      <alignment horizontal="center" vertical="center"/>
    </xf>
    <xf numFmtId="0" fontId="38" fillId="6" borderId="9" xfId="0" applyFont="1" applyFill="1" applyBorder="1" applyAlignment="1">
      <alignment horizontal="center" vertical="center"/>
    </xf>
    <xf numFmtId="0" fontId="36" fillId="0" borderId="0" xfId="21" applyFont="1" applyFill="1">
      <alignment vertical="center"/>
    </xf>
    <xf numFmtId="0" fontId="56" fillId="6" borderId="13" xfId="18" applyFont="1" applyFill="1" applyBorder="1" applyAlignment="1">
      <alignment horizontal="center" vertical="center" wrapText="1"/>
    </xf>
    <xf numFmtId="0" fontId="56" fillId="6" borderId="14" xfId="18" applyFont="1" applyFill="1" applyBorder="1" applyAlignment="1">
      <alignment horizontal="center" vertical="center"/>
    </xf>
    <xf numFmtId="0" fontId="56" fillId="6" borderId="4" xfId="18" applyFont="1" applyFill="1" applyBorder="1" applyAlignment="1">
      <alignment horizontal="center" vertical="center"/>
    </xf>
    <xf numFmtId="0" fontId="52" fillId="6" borderId="13" xfId="18" applyFont="1" applyFill="1" applyBorder="1" applyAlignment="1">
      <alignment horizontal="center" vertical="center" wrapText="1"/>
    </xf>
    <xf numFmtId="0" fontId="36" fillId="5" borderId="66" xfId="0" applyFont="1" applyFill="1" applyBorder="1"/>
    <xf numFmtId="0" fontId="13" fillId="5" borderId="16" xfId="0" applyFont="1" applyFill="1" applyBorder="1" applyAlignment="1">
      <alignment horizontal="left"/>
    </xf>
    <xf numFmtId="0" fontId="13" fillId="5" borderId="16" xfId="0" applyFont="1" applyFill="1" applyBorder="1"/>
    <xf numFmtId="0" fontId="36" fillId="0" borderId="16" xfId="0" applyFont="1" applyFill="1" applyBorder="1"/>
    <xf numFmtId="0" fontId="13" fillId="5" borderId="68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16" fillId="6" borderId="16" xfId="21" applyFont="1" applyFill="1" applyBorder="1" applyAlignment="1">
      <alignment horizontal="center" vertical="center" wrapText="1"/>
    </xf>
    <xf numFmtId="0" fontId="57" fillId="5" borderId="27" xfId="21" applyFont="1" applyFill="1" applyBorder="1" applyAlignment="1">
      <alignment vertical="center" wrapText="1"/>
    </xf>
    <xf numFmtId="0" fontId="57" fillId="5" borderId="57" xfId="21" applyFont="1" applyFill="1" applyBorder="1" applyAlignment="1">
      <alignment vertical="center" wrapText="1"/>
    </xf>
    <xf numFmtId="0" fontId="56" fillId="5" borderId="0" xfId="15" applyFont="1" applyFill="1" applyBorder="1" applyAlignment="1">
      <alignment horizontal="center" wrapText="1"/>
    </xf>
    <xf numFmtId="0" fontId="57" fillId="5" borderId="0" xfId="15" applyFont="1" applyFill="1" applyBorder="1" applyAlignment="1">
      <alignment vertical="center"/>
    </xf>
    <xf numFmtId="0" fontId="56" fillId="5" borderId="0" xfId="14" applyFont="1" applyFill="1" applyBorder="1" applyAlignment="1">
      <alignment horizontal="center"/>
    </xf>
    <xf numFmtId="0" fontId="45" fillId="5" borderId="0" xfId="15" applyFont="1" applyFill="1" applyBorder="1" applyAlignment="1">
      <alignment horizontal="center" wrapText="1"/>
    </xf>
    <xf numFmtId="0" fontId="45" fillId="5" borderId="0" xfId="15" applyFont="1" applyFill="1" applyBorder="1" applyAlignment="1">
      <alignment wrapText="1"/>
    </xf>
    <xf numFmtId="0" fontId="51" fillId="5" borderId="0" xfId="15" applyFont="1" applyFill="1" applyAlignment="1">
      <alignment wrapText="1"/>
    </xf>
    <xf numFmtId="0" fontId="51" fillId="5" borderId="0" xfId="15" applyFont="1" applyFill="1"/>
    <xf numFmtId="0" fontId="51" fillId="5" borderId="0" xfId="15" applyFont="1" applyFill="1" applyBorder="1" applyAlignment="1">
      <alignment horizontal="centerContinuous"/>
    </xf>
    <xf numFmtId="0" fontId="56" fillId="6" borderId="4" xfId="14" applyFont="1" applyFill="1" applyBorder="1" applyAlignment="1">
      <alignment vertical="center"/>
    </xf>
    <xf numFmtId="0" fontId="36" fillId="4" borderId="4" xfId="0" applyFont="1" applyFill="1" applyBorder="1"/>
    <xf numFmtId="169" fontId="38" fillId="5" borderId="0" xfId="28" applyNumberFormat="1" applyFont="1" applyFill="1" applyBorder="1" applyAlignment="1">
      <alignment horizontal="right"/>
    </xf>
    <xf numFmtId="0" fontId="58" fillId="5" borderId="69" xfId="0" applyFont="1" applyFill="1" applyBorder="1" applyAlignment="1"/>
    <xf numFmtId="170" fontId="13" fillId="0" borderId="24" xfId="28" applyNumberFormat="1" applyFont="1" applyFill="1" applyBorder="1"/>
    <xf numFmtId="171" fontId="13" fillId="0" borderId="4" xfId="28" applyNumberFormat="1" applyFont="1" applyFill="1" applyBorder="1"/>
    <xf numFmtId="171" fontId="36" fillId="0" borderId="16" xfId="28" applyNumberFormat="1" applyFont="1" applyFill="1" applyBorder="1"/>
    <xf numFmtId="170" fontId="36" fillId="0" borderId="4" xfId="28" applyNumberFormat="1" applyFont="1" applyFill="1" applyBorder="1" applyAlignment="1">
      <alignment vertical="center"/>
    </xf>
    <xf numFmtId="171" fontId="36" fillId="0" borderId="4" xfId="28" applyNumberFormat="1" applyFont="1" applyFill="1" applyBorder="1" applyAlignment="1">
      <alignment vertical="center"/>
    </xf>
    <xf numFmtId="172" fontId="13" fillId="5" borderId="24" xfId="0" applyNumberFormat="1" applyFont="1" applyFill="1" applyBorder="1"/>
    <xf numFmtId="173" fontId="36" fillId="5" borderId="4" xfId="21" applyNumberFormat="1" applyFont="1" applyFill="1" applyBorder="1" applyAlignment="1">
      <alignment vertical="center"/>
    </xf>
    <xf numFmtId="173" fontId="36" fillId="0" borderId="4" xfId="21" applyNumberFormat="1" applyFont="1" applyBorder="1">
      <alignment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/>
    <xf numFmtId="0" fontId="36" fillId="5" borderId="23" xfId="0" applyFont="1" applyFill="1" applyBorder="1" applyAlignment="1">
      <alignment horizontal="left"/>
    </xf>
    <xf numFmtId="0" fontId="36" fillId="5" borderId="47" xfId="0" applyFont="1" applyFill="1" applyBorder="1" applyAlignment="1">
      <alignment horizontal="left"/>
    </xf>
    <xf numFmtId="0" fontId="36" fillId="5" borderId="48" xfId="0" applyFont="1" applyFill="1" applyBorder="1"/>
    <xf numFmtId="0" fontId="38" fillId="5" borderId="48" xfId="0" applyFont="1" applyFill="1" applyBorder="1" applyAlignment="1"/>
    <xf numFmtId="0" fontId="38" fillId="5" borderId="48" xfId="0" applyFont="1" applyFill="1" applyBorder="1" applyAlignment="1">
      <alignment horizontal="center"/>
    </xf>
    <xf numFmtId="0" fontId="36" fillId="5" borderId="54" xfId="0" applyFont="1" applyFill="1" applyBorder="1" applyAlignment="1">
      <alignment horizontal="left"/>
    </xf>
    <xf numFmtId="0" fontId="36" fillId="5" borderId="9" xfId="0" applyFont="1" applyFill="1" applyBorder="1"/>
    <xf numFmtId="0" fontId="36" fillId="0" borderId="24" xfId="0" applyFont="1" applyFill="1" applyBorder="1"/>
    <xf numFmtId="0" fontId="38" fillId="5" borderId="24" xfId="0" quotePrefix="1" applyFont="1" applyFill="1" applyBorder="1" applyAlignment="1"/>
    <xf numFmtId="0" fontId="36" fillId="5" borderId="70" xfId="0" applyFont="1" applyFill="1" applyBorder="1"/>
    <xf numFmtId="0" fontId="38" fillId="5" borderId="48" xfId="0" quotePrefix="1" applyFont="1" applyFill="1" applyBorder="1" applyAlignment="1"/>
    <xf numFmtId="43" fontId="36" fillId="0" borderId="4" xfId="28" applyNumberFormat="1" applyFont="1" applyBorder="1" applyAlignment="1">
      <alignment vertical="center"/>
    </xf>
    <xf numFmtId="43" fontId="36" fillId="5" borderId="4" xfId="21" applyNumberFormat="1" applyFont="1" applyFill="1" applyBorder="1" applyAlignment="1">
      <alignment vertical="center"/>
    </xf>
    <xf numFmtId="43" fontId="36" fillId="0" borderId="4" xfId="21" applyNumberFormat="1" applyFont="1" applyBorder="1">
      <alignment vertical="center"/>
    </xf>
    <xf numFmtId="171" fontId="36" fillId="0" borderId="4" xfId="28" applyNumberFormat="1" applyFont="1" applyFill="1" applyBorder="1" applyAlignment="1">
      <alignment horizontal="right" vertical="top"/>
    </xf>
    <xf numFmtId="171" fontId="57" fillId="0" borderId="14" xfId="28" applyNumberFormat="1" applyFont="1" applyFill="1" applyBorder="1" applyAlignment="1">
      <alignment vertical="center"/>
    </xf>
    <xf numFmtId="171" fontId="56" fillId="0" borderId="14" xfId="28" applyNumberFormat="1" applyFont="1" applyFill="1" applyBorder="1" applyAlignment="1">
      <alignment vertical="center"/>
    </xf>
    <xf numFmtId="171" fontId="57" fillId="5" borderId="16" xfId="28" applyNumberFormat="1" applyFont="1" applyFill="1" applyBorder="1" applyAlignment="1">
      <alignment vertical="center"/>
    </xf>
    <xf numFmtId="171" fontId="57" fillId="5" borderId="14" xfId="15" applyNumberFormat="1" applyFont="1" applyFill="1" applyBorder="1" applyAlignment="1">
      <alignment vertical="center"/>
    </xf>
    <xf numFmtId="171" fontId="56" fillId="5" borderId="14" xfId="15" applyNumberFormat="1" applyFont="1" applyFill="1" applyBorder="1" applyAlignment="1">
      <alignment vertical="center"/>
    </xf>
    <xf numFmtId="0" fontId="56" fillId="6" borderId="24" xfId="21" applyFont="1" applyFill="1" applyBorder="1" applyAlignment="1">
      <alignment horizontal="center" vertical="center" wrapText="1"/>
    </xf>
    <xf numFmtId="0" fontId="38" fillId="6" borderId="59" xfId="0" applyFont="1" applyFill="1" applyBorder="1" applyAlignment="1">
      <alignment horizontal="center" vertical="center" wrapText="1"/>
    </xf>
    <xf numFmtId="0" fontId="43" fillId="5" borderId="4" xfId="15" applyFont="1" applyFill="1" applyBorder="1"/>
    <xf numFmtId="0" fontId="66" fillId="0" borderId="4" xfId="0" applyFont="1" applyFill="1" applyBorder="1" applyAlignment="1">
      <alignment horizontal="left"/>
    </xf>
    <xf numFmtId="0" fontId="57" fillId="5" borderId="4" xfId="15" applyFont="1" applyFill="1" applyBorder="1"/>
    <xf numFmtId="0" fontId="57" fillId="0" borderId="4" xfId="15" applyFont="1" applyFill="1" applyBorder="1"/>
    <xf numFmtId="0" fontId="56" fillId="5" borderId="4" xfId="15" applyFont="1" applyFill="1" applyBorder="1"/>
    <xf numFmtId="0" fontId="57" fillId="5" borderId="67" xfId="15" applyFont="1" applyFill="1" applyBorder="1" applyAlignment="1">
      <alignment vertical="center"/>
    </xf>
    <xf numFmtId="171" fontId="56" fillId="0" borderId="4" xfId="28" applyNumberFormat="1" applyFont="1" applyFill="1" applyBorder="1" applyAlignment="1">
      <alignment vertical="center"/>
    </xf>
    <xf numFmtId="171" fontId="36" fillId="0" borderId="14" xfId="28" applyNumberFormat="1" applyFont="1" applyFill="1" applyBorder="1" applyAlignment="1">
      <alignment horizontal="right"/>
    </xf>
    <xf numFmtId="171" fontId="57" fillId="5" borderId="4" xfId="15" applyNumberFormat="1" applyFont="1" applyFill="1" applyBorder="1" applyAlignment="1">
      <alignment vertical="center"/>
    </xf>
    <xf numFmtId="171" fontId="36" fillId="0" borderId="14" xfId="28" applyNumberFormat="1" applyFont="1" applyFill="1" applyBorder="1" applyAlignment="1">
      <alignment horizontal="right" vertical="top"/>
    </xf>
    <xf numFmtId="171" fontId="38" fillId="0" borderId="14" xfId="28" applyNumberFormat="1" applyFont="1" applyFill="1" applyBorder="1" applyAlignment="1">
      <alignment horizontal="center" vertical="top"/>
    </xf>
    <xf numFmtId="171" fontId="38" fillId="0" borderId="14" xfId="28" applyNumberFormat="1" applyFont="1" applyFill="1" applyBorder="1" applyAlignment="1">
      <alignment horizontal="left" vertical="top"/>
    </xf>
    <xf numFmtId="171" fontId="56" fillId="5" borderId="4" xfId="15" applyNumberFormat="1" applyFont="1" applyFill="1" applyBorder="1" applyAlignment="1">
      <alignment vertical="center"/>
    </xf>
    <xf numFmtId="171" fontId="57" fillId="0" borderId="16" xfId="28" applyNumberFormat="1" applyFont="1" applyFill="1" applyBorder="1" applyAlignment="1">
      <alignment vertical="center"/>
    </xf>
    <xf numFmtId="171" fontId="57" fillId="5" borderId="4" xfId="28" applyNumberFormat="1" applyFont="1" applyFill="1" applyBorder="1" applyAlignment="1">
      <alignment vertical="center"/>
    </xf>
    <xf numFmtId="171" fontId="56" fillId="5" borderId="4" xfId="28" applyNumberFormat="1" applyFont="1" applyFill="1" applyBorder="1" applyAlignment="1">
      <alignment vertical="center"/>
    </xf>
    <xf numFmtId="174" fontId="57" fillId="5" borderId="37" xfId="21" applyNumberFormat="1" applyFont="1" applyFill="1" applyBorder="1" applyAlignment="1">
      <alignment vertical="center" wrapText="1"/>
    </xf>
    <xf numFmtId="0" fontId="37" fillId="5" borderId="0" xfId="0" applyFont="1" applyFill="1" applyBorder="1" applyAlignment="1">
      <alignment horizontal="left"/>
    </xf>
    <xf numFmtId="43" fontId="36" fillId="5" borderId="4" xfId="28" applyNumberFormat="1" applyFont="1" applyFill="1" applyBorder="1" applyAlignment="1">
      <alignment vertical="center"/>
    </xf>
    <xf numFmtId="0" fontId="56" fillId="6" borderId="23" xfId="22" applyFont="1" applyFill="1" applyBorder="1" applyAlignment="1">
      <alignment horizontal="center" vertical="center"/>
    </xf>
    <xf numFmtId="0" fontId="56" fillId="6" borderId="24" xfId="22" applyFont="1" applyFill="1" applyBorder="1" applyAlignment="1">
      <alignment horizontal="center" vertical="center"/>
    </xf>
    <xf numFmtId="0" fontId="16" fillId="6" borderId="24" xfId="21" applyFont="1" applyFill="1" applyBorder="1" applyAlignment="1">
      <alignment horizontal="center" vertical="center" wrapText="1"/>
    </xf>
    <xf numFmtId="0" fontId="56" fillId="6" borderId="24" xfId="14" applyFont="1" applyFill="1" applyBorder="1" applyAlignment="1">
      <alignment horizontal="center" vertical="center"/>
    </xf>
    <xf numFmtId="0" fontId="56" fillId="6" borderId="31" xfId="15" applyFont="1" applyFill="1" applyBorder="1" applyAlignment="1">
      <alignment horizontal="center" vertical="center"/>
    </xf>
    <xf numFmtId="0" fontId="56" fillId="6" borderId="16" xfId="15" applyFont="1" applyFill="1" applyBorder="1" applyAlignment="1">
      <alignment horizontal="center" vertical="center"/>
    </xf>
    <xf numFmtId="0" fontId="56" fillId="6" borderId="17" xfId="15" applyFont="1" applyFill="1" applyBorder="1" applyAlignment="1">
      <alignment horizontal="center" vertical="center"/>
    </xf>
    <xf numFmtId="169" fontId="4" fillId="5" borderId="0" xfId="28" applyNumberFormat="1" applyFont="1" applyFill="1"/>
    <xf numFmtId="43" fontId="36" fillId="5" borderId="4" xfId="28" applyNumberFormat="1" applyFont="1" applyFill="1" applyBorder="1"/>
    <xf numFmtId="43" fontId="4" fillId="5" borderId="0" xfId="28" applyFont="1" applyFill="1"/>
    <xf numFmtId="10" fontId="28" fillId="5" borderId="4" xfId="29" applyNumberFormat="1" applyFont="1" applyFill="1" applyBorder="1"/>
    <xf numFmtId="169" fontId="0" fillId="0" borderId="0" xfId="28" applyNumberFormat="1" applyFont="1"/>
    <xf numFmtId="43" fontId="57" fillId="7" borderId="4" xfId="28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wrapText="1"/>
    </xf>
    <xf numFmtId="0" fontId="36" fillId="0" borderId="0" xfId="0" applyFont="1" applyFill="1" applyAlignment="1">
      <alignment wrapText="1"/>
    </xf>
    <xf numFmtId="0" fontId="57" fillId="5" borderId="0" xfId="0" applyFont="1" applyFill="1" applyBorder="1" applyAlignment="1">
      <alignment wrapText="1"/>
    </xf>
    <xf numFmtId="0" fontId="36" fillId="0" borderId="0" xfId="0" applyFont="1" applyAlignment="1">
      <alignment wrapText="1"/>
    </xf>
    <xf numFmtId="43" fontId="57" fillId="5" borderId="0" xfId="28" applyFont="1" applyFill="1" applyBorder="1"/>
    <xf numFmtId="43" fontId="57" fillId="5" borderId="0" xfId="28" applyFont="1" applyFill="1" applyBorder="1" applyAlignment="1">
      <alignment horizontal="left"/>
    </xf>
    <xf numFmtId="43" fontId="36" fillId="0" borderId="0" xfId="28" applyFont="1" applyAlignment="1">
      <alignment wrapText="1"/>
    </xf>
    <xf numFmtId="0" fontId="38" fillId="6" borderId="53" xfId="21" applyFont="1" applyFill="1" applyBorder="1" applyAlignment="1">
      <alignment horizontal="center" vertical="center" wrapText="1"/>
    </xf>
    <xf numFmtId="0" fontId="38" fillId="5" borderId="48" xfId="0" applyFont="1" applyFill="1" applyBorder="1" applyAlignment="1">
      <alignment horizontal="center"/>
    </xf>
    <xf numFmtId="0" fontId="37" fillId="6" borderId="53" xfId="0" applyFont="1" applyFill="1" applyBorder="1" applyAlignment="1">
      <alignment horizontal="center" vertical="center" wrapText="1"/>
    </xf>
    <xf numFmtId="0" fontId="38" fillId="6" borderId="12" xfId="0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center" vertical="center"/>
    </xf>
    <xf numFmtId="0" fontId="67" fillId="0" borderId="27" xfId="0" applyFont="1" applyBorder="1" applyAlignment="1">
      <alignment horizontal="center"/>
    </xf>
    <xf numFmtId="0" fontId="38" fillId="6" borderId="9" xfId="0" applyFont="1" applyFill="1" applyBorder="1" applyAlignment="1">
      <alignment horizontal="center" vertical="center"/>
    </xf>
    <xf numFmtId="0" fontId="38" fillId="6" borderId="14" xfId="0" applyFont="1" applyFill="1" applyBorder="1" applyAlignment="1">
      <alignment horizontal="center" vertical="center"/>
    </xf>
    <xf numFmtId="43" fontId="0" fillId="0" borderId="0" xfId="28" applyFont="1"/>
    <xf numFmtId="0" fontId="61" fillId="5" borderId="0" xfId="0" applyFont="1" applyFill="1" applyAlignment="1">
      <alignment horizontal="left"/>
    </xf>
    <xf numFmtId="0" fontId="57" fillId="0" borderId="0" xfId="0" applyFont="1" applyFill="1" applyBorder="1" applyAlignment="1">
      <alignment wrapText="1"/>
    </xf>
    <xf numFmtId="0" fontId="36" fillId="0" borderId="0" xfId="0" applyFont="1" applyFill="1" applyAlignment="1">
      <alignment wrapText="1"/>
    </xf>
    <xf numFmtId="0" fontId="57" fillId="5" borderId="0" xfId="0" applyFont="1" applyFill="1" applyBorder="1" applyAlignment="1">
      <alignment wrapText="1"/>
    </xf>
    <xf numFmtId="0" fontId="36" fillId="0" borderId="0" xfId="0" applyFont="1" applyAlignment="1">
      <alignment wrapText="1"/>
    </xf>
    <xf numFmtId="0" fontId="56" fillId="6" borderId="19" xfId="0" applyFont="1" applyFill="1" applyBorder="1" applyAlignment="1">
      <alignment horizontal="center" vertical="center" wrapText="1"/>
    </xf>
    <xf numFmtId="0" fontId="56" fillId="6" borderId="12" xfId="0" applyFont="1" applyFill="1" applyBorder="1" applyAlignment="1">
      <alignment horizontal="center" vertical="center" wrapText="1"/>
    </xf>
    <xf numFmtId="0" fontId="38" fillId="6" borderId="11" xfId="11" applyFont="1" applyFill="1" applyBorder="1" applyAlignment="1">
      <alignment horizontal="center" vertical="center" wrapText="1"/>
    </xf>
    <xf numFmtId="0" fontId="38" fillId="6" borderId="14" xfId="21" applyFont="1" applyFill="1" applyBorder="1" applyAlignment="1">
      <alignment horizontal="center" vertical="center" wrapText="1"/>
    </xf>
    <xf numFmtId="0" fontId="37" fillId="6" borderId="58" xfId="0" applyFont="1" applyFill="1" applyBorder="1" applyAlignment="1">
      <alignment horizontal="center" vertical="center" wrapText="1"/>
    </xf>
    <xf numFmtId="0" fontId="16" fillId="6" borderId="28" xfId="21" applyFont="1" applyFill="1" applyBorder="1" applyAlignment="1">
      <alignment horizontal="center" vertical="center" wrapText="1"/>
    </xf>
    <xf numFmtId="0" fontId="16" fillId="6" borderId="21" xfId="21" applyFont="1" applyFill="1" applyBorder="1" applyAlignment="1">
      <alignment horizontal="center" vertical="center" wrapText="1"/>
    </xf>
    <xf numFmtId="0" fontId="56" fillId="6" borderId="53" xfId="21" applyFont="1" applyFill="1" applyBorder="1" applyAlignment="1">
      <alignment horizontal="center" vertical="center" wrapText="1"/>
    </xf>
    <xf numFmtId="0" fontId="56" fillId="6" borderId="9" xfId="15" applyFont="1" applyFill="1" applyBorder="1" applyAlignment="1">
      <alignment horizontal="center" vertical="center"/>
    </xf>
    <xf numFmtId="0" fontId="56" fillId="6" borderId="21" xfId="0" applyFont="1" applyFill="1" applyBorder="1" applyAlignment="1">
      <alignment horizontal="center" vertical="center" wrapText="1"/>
    </xf>
    <xf numFmtId="0" fontId="56" fillId="6" borderId="28" xfId="0" applyFont="1" applyFill="1" applyBorder="1" applyAlignment="1">
      <alignment horizontal="center" vertical="center" wrapText="1"/>
    </xf>
    <xf numFmtId="0" fontId="56" fillId="6" borderId="4" xfId="15" applyFont="1" applyFill="1" applyBorder="1" applyAlignment="1">
      <alignment horizontal="center" vertical="center"/>
    </xf>
    <xf numFmtId="0" fontId="38" fillId="6" borderId="14" xfId="0" applyFont="1" applyFill="1" applyBorder="1" applyAlignment="1">
      <alignment horizontal="center" vertical="center"/>
    </xf>
    <xf numFmtId="169" fontId="57" fillId="5" borderId="0" xfId="28" applyNumberFormat="1" applyFont="1" applyFill="1" applyBorder="1"/>
    <xf numFmtId="169" fontId="57" fillId="5" borderId="0" xfId="0" applyNumberFormat="1" applyFont="1" applyFill="1" applyBorder="1"/>
    <xf numFmtId="43" fontId="61" fillId="5" borderId="0" xfId="28" applyFont="1" applyFill="1" applyBorder="1" applyAlignment="1">
      <alignment horizontal="center" vertical="center" wrapText="1"/>
    </xf>
    <xf numFmtId="43" fontId="60" fillId="5" borderId="0" xfId="28" applyFont="1" applyFill="1" applyBorder="1" applyAlignment="1">
      <alignment horizontal="center" vertical="center"/>
    </xf>
    <xf numFmtId="43" fontId="61" fillId="5" borderId="0" xfId="28" applyFont="1" applyFill="1" applyBorder="1" applyAlignment="1">
      <alignment horizontal="center"/>
    </xf>
    <xf numFmtId="43" fontId="60" fillId="5" borderId="0" xfId="28" applyFont="1" applyFill="1" applyBorder="1"/>
    <xf numFmtId="0" fontId="16" fillId="6" borderId="14" xfId="21" applyFont="1" applyFill="1" applyBorder="1" applyAlignment="1">
      <alignment horizontal="center" vertical="center" wrapText="1"/>
    </xf>
    <xf numFmtId="0" fontId="57" fillId="5" borderId="57" xfId="21" applyFont="1" applyFill="1" applyBorder="1">
      <alignment vertical="center"/>
    </xf>
    <xf numFmtId="176" fontId="63" fillId="9" borderId="4" xfId="11" applyNumberFormat="1" applyFont="1" applyFill="1" applyBorder="1" applyAlignment="1" applyProtection="1">
      <alignment horizontal="right"/>
    </xf>
    <xf numFmtId="172" fontId="36" fillId="8" borderId="4" xfId="15" applyNumberFormat="1" applyFont="1" applyFill="1" applyBorder="1" applyAlignment="1">
      <alignment horizontal="right" vertical="top"/>
    </xf>
    <xf numFmtId="172" fontId="36" fillId="0" borderId="4" xfId="28" applyNumberFormat="1" applyFont="1" applyFill="1" applyBorder="1" applyAlignment="1">
      <alignment horizontal="right" vertical="top"/>
    </xf>
    <xf numFmtId="172" fontId="57" fillId="5" borderId="14" xfId="15" applyNumberFormat="1" applyFont="1" applyFill="1" applyBorder="1" applyAlignment="1">
      <alignment horizontal="right" vertical="center"/>
    </xf>
    <xf numFmtId="172" fontId="56" fillId="0" borderId="4" xfId="28" applyNumberFormat="1" applyFont="1" applyFill="1" applyBorder="1" applyAlignment="1">
      <alignment horizontal="right" vertical="center"/>
    </xf>
    <xf numFmtId="172" fontId="57" fillId="0" borderId="14" xfId="28" applyNumberFormat="1" applyFont="1" applyFill="1" applyBorder="1" applyAlignment="1">
      <alignment horizontal="right" vertical="center"/>
    </xf>
    <xf numFmtId="172" fontId="38" fillId="0" borderId="4" xfId="15" applyNumberFormat="1" applyFont="1" applyFill="1" applyBorder="1" applyAlignment="1">
      <alignment horizontal="right" vertical="top"/>
    </xf>
    <xf numFmtId="172" fontId="36" fillId="0" borderId="4" xfId="15" applyNumberFormat="1" applyFont="1" applyFill="1" applyBorder="1" applyAlignment="1">
      <alignment horizontal="right" vertical="top"/>
    </xf>
    <xf numFmtId="172" fontId="56" fillId="0" borderId="14" xfId="28" applyNumberFormat="1" applyFont="1" applyFill="1" applyBorder="1" applyAlignment="1">
      <alignment horizontal="right" vertical="center"/>
    </xf>
    <xf numFmtId="172" fontId="57" fillId="5" borderId="16" xfId="15" applyNumberFormat="1" applyFont="1" applyFill="1" applyBorder="1" applyAlignment="1">
      <alignment horizontal="right" vertical="center"/>
    </xf>
    <xf numFmtId="172" fontId="57" fillId="5" borderId="31" xfId="28" applyNumberFormat="1" applyFont="1" applyFill="1" applyBorder="1" applyAlignment="1">
      <alignment horizontal="right" vertical="center"/>
    </xf>
    <xf numFmtId="172" fontId="57" fillId="5" borderId="31" xfId="15" applyNumberFormat="1" applyFont="1" applyFill="1" applyBorder="1" applyAlignment="1">
      <alignment horizontal="right" vertical="center"/>
    </xf>
    <xf numFmtId="169" fontId="36" fillId="0" borderId="4" xfId="28" applyNumberFormat="1" applyFont="1" applyFill="1" applyBorder="1" applyAlignment="1">
      <alignment horizontal="center"/>
    </xf>
    <xf numFmtId="175" fontId="36" fillId="8" borderId="4" xfId="28" applyNumberFormat="1" applyFont="1" applyFill="1" applyBorder="1" applyAlignment="1">
      <alignment horizontal="left" vertical="top"/>
    </xf>
    <xf numFmtId="175" fontId="36" fillId="8" borderId="4" xfId="28" applyNumberFormat="1" applyFont="1" applyFill="1" applyBorder="1" applyAlignment="1">
      <alignment horizontal="right" vertical="top"/>
    </xf>
    <xf numFmtId="175" fontId="57" fillId="5" borderId="0" xfId="28" applyNumberFormat="1" applyFont="1" applyFill="1" applyAlignment="1">
      <alignment horizontal="right" vertical="center"/>
    </xf>
    <xf numFmtId="175" fontId="38" fillId="0" borderId="14" xfId="28" applyNumberFormat="1" applyFont="1" applyFill="1" applyBorder="1" applyAlignment="1">
      <alignment horizontal="right" vertical="top"/>
    </xf>
    <xf numFmtId="175" fontId="38" fillId="0" borderId="4" xfId="28" applyNumberFormat="1" applyFont="1" applyFill="1" applyBorder="1" applyAlignment="1">
      <alignment horizontal="right" vertical="top"/>
    </xf>
    <xf numFmtId="175" fontId="36" fillId="0" borderId="4" xfId="28" applyNumberFormat="1" applyFont="1" applyFill="1" applyBorder="1" applyAlignment="1">
      <alignment horizontal="right" vertical="top"/>
    </xf>
    <xf numFmtId="175" fontId="56" fillId="0" borderId="14" xfId="28" applyNumberFormat="1" applyFont="1" applyFill="1" applyBorder="1" applyAlignment="1">
      <alignment horizontal="right" vertical="center"/>
    </xf>
    <xf numFmtId="175" fontId="57" fillId="5" borderId="0" xfId="28" applyNumberFormat="1" applyFont="1" applyFill="1" applyAlignment="1">
      <alignment horizontal="right"/>
    </xf>
    <xf numFmtId="14" fontId="60" fillId="5" borderId="4" xfId="0" applyNumberFormat="1" applyFont="1" applyFill="1" applyBorder="1"/>
    <xf numFmtId="9" fontId="60" fillId="5" borderId="21" xfId="0" applyNumberFormat="1" applyFont="1" applyFill="1" applyBorder="1"/>
    <xf numFmtId="10" fontId="36" fillId="5" borderId="4" xfId="29" applyNumberFormat="1" applyFont="1" applyFill="1" applyBorder="1"/>
    <xf numFmtId="43" fontId="60" fillId="7" borderId="12" xfId="28" applyFont="1" applyFill="1" applyBorder="1"/>
    <xf numFmtId="43" fontId="60" fillId="5" borderId="4" xfId="28" applyFont="1" applyFill="1" applyBorder="1"/>
    <xf numFmtId="43" fontId="0" fillId="0" borderId="0" xfId="0" applyNumberFormat="1"/>
    <xf numFmtId="0" fontId="38" fillId="6" borderId="13" xfId="0" applyFont="1" applyFill="1" applyBorder="1" applyAlignment="1">
      <alignment horizontal="center" vertical="center"/>
    </xf>
    <xf numFmtId="0" fontId="38" fillId="6" borderId="12" xfId="0" applyFont="1" applyFill="1" applyBorder="1" applyAlignment="1">
      <alignment horizontal="center" vertical="center"/>
    </xf>
    <xf numFmtId="14" fontId="67" fillId="0" borderId="27" xfId="0" applyNumberFormat="1" applyFont="1" applyBorder="1" applyAlignment="1">
      <alignment horizontal="center"/>
    </xf>
    <xf numFmtId="0" fontId="63" fillId="9" borderId="4" xfId="11" applyFont="1" applyFill="1" applyBorder="1" applyAlignment="1" applyProtection="1">
      <alignment horizontal="right"/>
    </xf>
    <xf numFmtId="176" fontId="36" fillId="8" borderId="4" xfId="15" applyNumberFormat="1" applyFont="1" applyFill="1" applyBorder="1" applyAlignment="1">
      <alignment horizontal="right" vertical="top"/>
    </xf>
    <xf numFmtId="176" fontId="38" fillId="0" borderId="14" xfId="28" applyNumberFormat="1" applyFont="1" applyFill="1" applyBorder="1" applyAlignment="1">
      <alignment horizontal="right" vertical="top"/>
    </xf>
    <xf numFmtId="176" fontId="38" fillId="0" borderId="4" xfId="15" applyNumberFormat="1" applyFont="1" applyFill="1" applyBorder="1" applyAlignment="1">
      <alignment horizontal="right" vertical="top"/>
    </xf>
    <xf numFmtId="176" fontId="36" fillId="0" borderId="4" xfId="15" applyNumberFormat="1" applyFont="1" applyFill="1" applyBorder="1" applyAlignment="1">
      <alignment horizontal="right" vertical="top"/>
    </xf>
    <xf numFmtId="176" fontId="56" fillId="0" borderId="14" xfId="28" applyNumberFormat="1" applyFont="1" applyFill="1" applyBorder="1" applyAlignment="1">
      <alignment horizontal="right" vertical="center"/>
    </xf>
    <xf numFmtId="176" fontId="57" fillId="5" borderId="0" xfId="15" applyNumberFormat="1" applyFont="1" applyFill="1" applyAlignment="1">
      <alignment horizontal="right"/>
    </xf>
    <xf numFmtId="169" fontId="36" fillId="5" borderId="8" xfId="28" applyNumberFormat="1" applyFont="1" applyFill="1" applyBorder="1"/>
    <xf numFmtId="0" fontId="36" fillId="0" borderId="8" xfId="0" applyFont="1" applyFill="1" applyBorder="1"/>
    <xf numFmtId="177" fontId="57" fillId="5" borderId="4" xfId="28" applyNumberFormat="1" applyFont="1" applyFill="1" applyBorder="1" applyAlignment="1">
      <alignment vertical="center"/>
    </xf>
    <xf numFmtId="43" fontId="57" fillId="5" borderId="0" xfId="15" applyNumberFormat="1" applyFont="1" applyFill="1"/>
    <xf numFmtId="43" fontId="57" fillId="5" borderId="0" xfId="28" applyFont="1" applyFill="1" applyBorder="1" applyAlignment="1">
      <alignment vertical="center"/>
    </xf>
    <xf numFmtId="43" fontId="57" fillId="5" borderId="0" xfId="15" applyNumberFormat="1" applyFont="1" applyFill="1" applyBorder="1" applyAlignment="1">
      <alignment vertical="center"/>
    </xf>
    <xf numFmtId="0" fontId="0" fillId="0" borderId="0" xfId="0" applyFont="1"/>
    <xf numFmtId="0" fontId="82" fillId="0" borderId="0" xfId="0" applyFont="1"/>
    <xf numFmtId="169" fontId="38" fillId="6" borderId="12" xfId="28" applyNumberFormat="1" applyFont="1" applyFill="1" applyBorder="1" applyAlignment="1">
      <alignment horizontal="center" vertical="center"/>
    </xf>
    <xf numFmtId="169" fontId="0" fillId="0" borderId="0" xfId="0" applyNumberFormat="1"/>
    <xf numFmtId="43" fontId="0" fillId="0" borderId="4" xfId="28" applyNumberFormat="1" applyFont="1" applyBorder="1"/>
    <xf numFmtId="43" fontId="57" fillId="5" borderId="0" xfId="0" applyNumberFormat="1" applyFont="1" applyFill="1"/>
    <xf numFmtId="171" fontId="57" fillId="5" borderId="14" xfId="28" applyNumberFormat="1" applyFont="1" applyFill="1" applyBorder="1" applyAlignment="1">
      <alignment vertical="center"/>
    </xf>
    <xf numFmtId="169" fontId="28" fillId="5" borderId="0" xfId="0" applyNumberFormat="1" applyFont="1" applyFill="1"/>
    <xf numFmtId="10" fontId="36" fillId="5" borderId="24" xfId="23" applyNumberFormat="1" applyFont="1" applyFill="1" applyBorder="1"/>
    <xf numFmtId="0" fontId="38" fillId="6" borderId="4" xfId="0" applyFont="1" applyFill="1" applyBorder="1" applyAlignment="1">
      <alignment horizontal="center" vertical="center"/>
    </xf>
    <xf numFmtId="0" fontId="38" fillId="6" borderId="9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wrapText="1"/>
    </xf>
    <xf numFmtId="169" fontId="36" fillId="0" borderId="8" xfId="28" applyNumberFormat="1" applyFont="1" applyFill="1" applyBorder="1"/>
    <xf numFmtId="169" fontId="36" fillId="0" borderId="4" xfId="28" applyNumberFormat="1" applyFont="1" applyFill="1" applyBorder="1"/>
    <xf numFmtId="169" fontId="36" fillId="0" borderId="14" xfId="28" applyNumberFormat="1" applyFont="1" applyFill="1" applyBorder="1"/>
    <xf numFmtId="2" fontId="38" fillId="0" borderId="4" xfId="0" applyNumberFormat="1" applyFont="1" applyFill="1" applyBorder="1" applyAlignment="1">
      <alignment wrapText="1"/>
    </xf>
    <xf numFmtId="169" fontId="38" fillId="0" borderId="4" xfId="28" applyNumberFormat="1" applyFont="1" applyFill="1" applyBorder="1"/>
    <xf numFmtId="0" fontId="38" fillId="0" borderId="4" xfId="0" applyFont="1" applyFill="1" applyBorder="1" applyAlignment="1">
      <alignment wrapText="1"/>
    </xf>
    <xf numFmtId="2" fontId="36" fillId="0" borderId="4" xfId="0" applyNumberFormat="1" applyFont="1" applyFill="1" applyBorder="1" applyAlignment="1">
      <alignment wrapText="1"/>
    </xf>
    <xf numFmtId="0" fontId="38" fillId="0" borderId="21" xfId="0" applyFont="1" applyFill="1" applyBorder="1" applyAlignment="1">
      <alignment wrapText="1"/>
    </xf>
    <xf numFmtId="169" fontId="36" fillId="0" borderId="21" xfId="28" applyNumberFormat="1" applyFont="1" applyFill="1" applyBorder="1"/>
    <xf numFmtId="169" fontId="36" fillId="0" borderId="58" xfId="28" applyNumberFormat="1" applyFont="1" applyFill="1" applyBorder="1"/>
    <xf numFmtId="0" fontId="36" fillId="0" borderId="22" xfId="0" applyFont="1" applyFill="1" applyBorder="1"/>
    <xf numFmtId="0" fontId="28" fillId="0" borderId="4" xfId="0" applyFont="1" applyFill="1" applyBorder="1"/>
    <xf numFmtId="0" fontId="38" fillId="0" borderId="4" xfId="0" applyFont="1" applyFill="1" applyBorder="1" applyAlignment="1">
      <alignment horizontal="left" vertical="center" wrapText="1"/>
    </xf>
    <xf numFmtId="0" fontId="38" fillId="6" borderId="13" xfId="0" applyFont="1" applyFill="1" applyBorder="1" applyAlignment="1">
      <alignment vertical="center"/>
    </xf>
    <xf numFmtId="0" fontId="38" fillId="6" borderId="10" xfId="0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169" fontId="36" fillId="0" borderId="4" xfId="28" applyNumberFormat="1" applyFont="1" applyBorder="1" applyAlignment="1">
      <alignment wrapText="1"/>
    </xf>
    <xf numFmtId="43" fontId="36" fillId="5" borderId="14" xfId="28" applyFont="1" applyFill="1" applyBorder="1"/>
    <xf numFmtId="43" fontId="36" fillId="5" borderId="21" xfId="28" applyFont="1" applyFill="1" applyBorder="1"/>
    <xf numFmtId="43" fontId="36" fillId="5" borderId="58" xfId="28" applyFont="1" applyFill="1" applyBorder="1"/>
    <xf numFmtId="43" fontId="36" fillId="5" borderId="22" xfId="28" applyFont="1" applyFill="1" applyBorder="1"/>
    <xf numFmtId="43" fontId="38" fillId="5" borderId="4" xfId="28" applyFont="1" applyFill="1" applyBorder="1"/>
    <xf numFmtId="43" fontId="38" fillId="5" borderId="21" xfId="28" applyFont="1" applyFill="1" applyBorder="1"/>
    <xf numFmtId="0" fontId="23" fillId="4" borderId="0" xfId="0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 shrinkToFit="1"/>
    </xf>
    <xf numFmtId="0" fontId="36" fillId="4" borderId="0" xfId="17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top" wrapText="1"/>
    </xf>
    <xf numFmtId="0" fontId="38" fillId="6" borderId="33" xfId="21" applyFont="1" applyFill="1" applyBorder="1" applyAlignment="1">
      <alignment horizontal="center" vertical="center" wrapText="1"/>
    </xf>
    <xf numFmtId="0" fontId="38" fillId="6" borderId="23" xfId="21" applyFont="1" applyFill="1" applyBorder="1" applyAlignment="1">
      <alignment horizontal="center" vertical="center" wrapText="1"/>
    </xf>
    <xf numFmtId="0" fontId="38" fillId="6" borderId="12" xfId="21" applyFont="1" applyFill="1" applyBorder="1" applyAlignment="1">
      <alignment horizontal="center" vertical="center"/>
    </xf>
    <xf numFmtId="0" fontId="38" fillId="6" borderId="4" xfId="21" applyFont="1" applyFill="1" applyBorder="1" applyAlignment="1">
      <alignment horizontal="center" vertical="center"/>
    </xf>
    <xf numFmtId="0" fontId="38" fillId="6" borderId="34" xfId="21" applyFont="1" applyFill="1" applyBorder="1" applyAlignment="1">
      <alignment horizontal="center" vertical="center" wrapText="1"/>
    </xf>
    <xf numFmtId="0" fontId="38" fillId="6" borderId="24" xfId="21" applyFont="1" applyFill="1" applyBorder="1" applyAlignment="1">
      <alignment horizontal="center" vertical="center" wrapText="1"/>
    </xf>
    <xf numFmtId="0" fontId="38" fillId="6" borderId="13" xfId="21" applyFont="1" applyFill="1" applyBorder="1" applyAlignment="1">
      <alignment horizontal="center" vertical="center" wrapText="1"/>
    </xf>
    <xf numFmtId="0" fontId="38" fillId="6" borderId="53" xfId="21" applyFont="1" applyFill="1" applyBorder="1" applyAlignment="1">
      <alignment horizontal="center" vertical="center" wrapText="1"/>
    </xf>
    <xf numFmtId="0" fontId="38" fillId="6" borderId="41" xfId="21" applyFont="1" applyFill="1" applyBorder="1" applyAlignment="1">
      <alignment horizontal="center" vertical="center" wrapText="1"/>
    </xf>
    <xf numFmtId="0" fontId="38" fillId="5" borderId="29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0" fontId="38" fillId="5" borderId="30" xfId="0" applyFont="1" applyFill="1" applyBorder="1" applyAlignment="1">
      <alignment horizontal="center"/>
    </xf>
    <xf numFmtId="0" fontId="38" fillId="0" borderId="61" xfId="0" applyFont="1" applyFill="1" applyBorder="1" applyAlignment="1">
      <alignment horizontal="center"/>
    </xf>
    <xf numFmtId="0" fontId="38" fillId="0" borderId="6" xfId="0" applyFont="1" applyFill="1" applyBorder="1" applyAlignment="1">
      <alignment horizontal="center"/>
    </xf>
    <xf numFmtId="0" fontId="38" fillId="0" borderId="62" xfId="0" applyFont="1" applyFill="1" applyBorder="1" applyAlignment="1">
      <alignment horizontal="center"/>
    </xf>
    <xf numFmtId="0" fontId="61" fillId="5" borderId="0" xfId="0" applyFont="1" applyFill="1" applyAlignment="1">
      <alignment horizontal="left"/>
    </xf>
    <xf numFmtId="0" fontId="57" fillId="0" borderId="0" xfId="0" applyFont="1" applyFill="1" applyBorder="1" applyAlignment="1">
      <alignment wrapText="1"/>
    </xf>
    <xf numFmtId="0" fontId="36" fillId="0" borderId="0" xfId="0" applyFont="1" applyFill="1" applyAlignment="1">
      <alignment wrapText="1"/>
    </xf>
    <xf numFmtId="0" fontId="57" fillId="5" borderId="0" xfId="0" applyFont="1" applyFill="1" applyBorder="1" applyAlignment="1">
      <alignment wrapText="1"/>
    </xf>
    <xf numFmtId="0" fontId="36" fillId="0" borderId="0" xfId="0" applyFont="1" applyAlignment="1">
      <alignment wrapText="1"/>
    </xf>
    <xf numFmtId="0" fontId="38" fillId="5" borderId="29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center" vertical="center"/>
    </xf>
    <xf numFmtId="0" fontId="36" fillId="5" borderId="21" xfId="0" applyFont="1" applyFill="1" applyBorder="1" applyAlignment="1">
      <alignment horizontal="left" vertical="center"/>
    </xf>
    <xf numFmtId="0" fontId="36" fillId="5" borderId="24" xfId="0" applyFont="1" applyFill="1" applyBorder="1" applyAlignment="1">
      <alignment horizontal="left" vertical="center"/>
    </xf>
    <xf numFmtId="0" fontId="38" fillId="6" borderId="13" xfId="0" applyFont="1" applyFill="1" applyBorder="1" applyAlignment="1">
      <alignment horizontal="center" vertical="center" wrapText="1"/>
    </xf>
    <xf numFmtId="0" fontId="38" fillId="6" borderId="41" xfId="0" applyFont="1" applyFill="1" applyBorder="1" applyAlignment="1">
      <alignment horizontal="center" vertical="center" wrapText="1"/>
    </xf>
    <xf numFmtId="0" fontId="38" fillId="5" borderId="0" xfId="21" applyFont="1" applyFill="1" applyAlignment="1">
      <alignment horizontal="left" vertical="top" wrapText="1"/>
    </xf>
    <xf numFmtId="0" fontId="36" fillId="5" borderId="0" xfId="24" applyFont="1" applyFill="1" applyBorder="1" applyAlignment="1">
      <alignment horizontal="left" vertical="top" wrapText="1"/>
    </xf>
    <xf numFmtId="0" fontId="36" fillId="5" borderId="0" xfId="21" applyFont="1" applyFill="1" applyAlignment="1">
      <alignment horizontal="left" vertical="top" wrapText="1"/>
    </xf>
    <xf numFmtId="0" fontId="37" fillId="6" borderId="35" xfId="0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33" xfId="0" applyFont="1" applyFill="1" applyBorder="1" applyAlignment="1">
      <alignment horizontal="center" vertical="center" wrapText="1"/>
    </xf>
    <xf numFmtId="0" fontId="37" fillId="6" borderId="23" xfId="0" applyFont="1" applyFill="1" applyBorder="1" applyAlignment="1">
      <alignment horizontal="center" vertical="center" wrapText="1"/>
    </xf>
    <xf numFmtId="0" fontId="37" fillId="6" borderId="12" xfId="0" applyFont="1" applyFill="1" applyBorder="1" applyAlignment="1">
      <alignment horizontal="center" vertical="center" wrapText="1"/>
    </xf>
    <xf numFmtId="0" fontId="37" fillId="6" borderId="4" xfId="0" applyFont="1" applyFill="1" applyBorder="1" applyAlignment="1">
      <alignment horizontal="center" vertical="center" wrapText="1"/>
    </xf>
    <xf numFmtId="0" fontId="38" fillId="5" borderId="48" xfId="0" applyFont="1" applyFill="1" applyBorder="1" applyAlignment="1">
      <alignment horizontal="center"/>
    </xf>
    <xf numFmtId="0" fontId="37" fillId="6" borderId="13" xfId="0" applyFont="1" applyFill="1" applyBorder="1" applyAlignment="1">
      <alignment horizontal="center" vertical="center" wrapText="1"/>
    </xf>
    <xf numFmtId="0" fontId="37" fillId="6" borderId="53" xfId="0" applyFont="1" applyFill="1" applyBorder="1" applyAlignment="1">
      <alignment horizontal="center" vertical="center" wrapText="1"/>
    </xf>
    <xf numFmtId="0" fontId="37" fillId="6" borderId="41" xfId="0" applyFont="1" applyFill="1" applyBorder="1" applyAlignment="1">
      <alignment horizontal="center" vertical="center" wrapText="1"/>
    </xf>
    <xf numFmtId="0" fontId="37" fillId="6" borderId="21" xfId="0" applyFont="1" applyFill="1" applyBorder="1" applyAlignment="1">
      <alignment horizontal="center" vertical="center"/>
    </xf>
    <xf numFmtId="0" fontId="37" fillId="6" borderId="28" xfId="0" applyFont="1" applyFill="1" applyBorder="1" applyAlignment="1">
      <alignment horizontal="center" vertical="center"/>
    </xf>
    <xf numFmtId="0" fontId="38" fillId="6" borderId="19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/>
    </xf>
    <xf numFmtId="0" fontId="38" fillId="6" borderId="13" xfId="0" applyFont="1" applyFill="1" applyBorder="1" applyAlignment="1">
      <alignment horizontal="center" vertical="center"/>
    </xf>
    <xf numFmtId="0" fontId="38" fillId="6" borderId="53" xfId="0" applyFont="1" applyFill="1" applyBorder="1" applyAlignment="1">
      <alignment horizontal="center" vertical="center"/>
    </xf>
    <xf numFmtId="0" fontId="38" fillId="6" borderId="41" xfId="0" applyFont="1" applyFill="1" applyBorder="1" applyAlignment="1">
      <alignment horizontal="center" vertical="center"/>
    </xf>
    <xf numFmtId="0" fontId="38" fillId="6" borderId="21" xfId="0" applyFont="1" applyFill="1" applyBorder="1" applyAlignment="1">
      <alignment horizontal="center" vertical="center" wrapText="1"/>
    </xf>
    <xf numFmtId="0" fontId="38" fillId="6" borderId="24" xfId="0" applyFont="1" applyFill="1" applyBorder="1" applyAlignment="1">
      <alignment horizontal="center" vertical="center" wrapText="1"/>
    </xf>
    <xf numFmtId="0" fontId="33" fillId="5" borderId="29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3" fillId="5" borderId="30" xfId="0" applyFont="1" applyFill="1" applyBorder="1" applyAlignment="1">
      <alignment horizontal="center" vertical="center"/>
    </xf>
    <xf numFmtId="0" fontId="13" fillId="5" borderId="51" xfId="0" applyFont="1" applyFill="1" applyBorder="1" applyAlignment="1">
      <alignment horizontal="right" vertical="center"/>
    </xf>
    <xf numFmtId="0" fontId="38" fillId="6" borderId="12" xfId="0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center" vertical="center"/>
    </xf>
    <xf numFmtId="0" fontId="16" fillId="6" borderId="33" xfId="0" applyFont="1" applyFill="1" applyBorder="1" applyAlignment="1">
      <alignment horizontal="center" vertical="center" wrapText="1"/>
    </xf>
    <xf numFmtId="0" fontId="16" fillId="6" borderId="54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16" fillId="6" borderId="34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28" xfId="0" applyFont="1" applyFill="1" applyBorder="1" applyAlignment="1">
      <alignment horizontal="center" vertical="center"/>
    </xf>
    <xf numFmtId="0" fontId="16" fillId="6" borderId="35" xfId="0" applyFont="1" applyFill="1" applyBorder="1" applyAlignment="1">
      <alignment horizontal="center" vertical="center"/>
    </xf>
    <xf numFmtId="0" fontId="16" fillId="6" borderId="52" xfId="0" applyFont="1" applyFill="1" applyBorder="1" applyAlignment="1">
      <alignment horizontal="center" vertical="center"/>
    </xf>
    <xf numFmtId="0" fontId="16" fillId="6" borderId="45" xfId="0" applyFont="1" applyFill="1" applyBorder="1" applyAlignment="1">
      <alignment horizontal="center" vertical="center"/>
    </xf>
    <xf numFmtId="0" fontId="16" fillId="6" borderId="41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38" fillId="6" borderId="21" xfId="2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38" fillId="6" borderId="15" xfId="0" applyFont="1" applyFill="1" applyBorder="1" applyAlignment="1">
      <alignment horizontal="center" vertical="center"/>
    </xf>
    <xf numFmtId="0" fontId="38" fillId="6" borderId="8" xfId="0" applyFont="1" applyFill="1" applyBorder="1" applyAlignment="1">
      <alignment horizontal="center" vertical="center"/>
    </xf>
    <xf numFmtId="0" fontId="38" fillId="6" borderId="17" xfId="0" applyFont="1" applyFill="1" applyBorder="1" applyAlignment="1">
      <alignment horizontal="center" vertical="center"/>
    </xf>
    <xf numFmtId="0" fontId="56" fillId="5" borderId="29" xfId="0" applyFont="1" applyFill="1" applyBorder="1" applyAlignment="1">
      <alignment horizontal="center"/>
    </xf>
    <xf numFmtId="0" fontId="57" fillId="5" borderId="2" xfId="0" applyFont="1" applyFill="1" applyBorder="1"/>
    <xf numFmtId="0" fontId="57" fillId="5" borderId="30" xfId="0" applyFont="1" applyFill="1" applyBorder="1"/>
    <xf numFmtId="0" fontId="38" fillId="6" borderId="12" xfId="23" applyFont="1" applyFill="1" applyBorder="1" applyAlignment="1">
      <alignment horizontal="center" vertical="center" wrapText="1"/>
    </xf>
    <xf numFmtId="0" fontId="38" fillId="6" borderId="4" xfId="23" applyFont="1" applyFill="1" applyBorder="1" applyAlignment="1">
      <alignment horizontal="center" vertical="center" wrapText="1"/>
    </xf>
    <xf numFmtId="0" fontId="38" fillId="6" borderId="16" xfId="23" applyFont="1" applyFill="1" applyBorder="1" applyAlignment="1">
      <alignment horizontal="center" vertical="center" wrapText="1"/>
    </xf>
    <xf numFmtId="0" fontId="38" fillId="6" borderId="19" xfId="23" applyFont="1" applyFill="1" applyBorder="1" applyAlignment="1">
      <alignment horizontal="right" vertical="center" wrapText="1"/>
    </xf>
    <xf numFmtId="0" fontId="38" fillId="6" borderId="11" xfId="23" applyFont="1" applyFill="1" applyBorder="1" applyAlignment="1">
      <alignment horizontal="right" vertical="center" wrapText="1"/>
    </xf>
    <xf numFmtId="0" fontId="38" fillId="6" borderId="18" xfId="23" applyFont="1" applyFill="1" applyBorder="1" applyAlignment="1">
      <alignment horizontal="right" vertical="center" wrapText="1"/>
    </xf>
    <xf numFmtId="0" fontId="36" fillId="5" borderId="2" xfId="0" applyFont="1" applyFill="1" applyBorder="1"/>
    <xf numFmtId="0" fontId="36" fillId="5" borderId="30" xfId="0" applyFont="1" applyFill="1" applyBorder="1"/>
    <xf numFmtId="0" fontId="38" fillId="6" borderId="53" xfId="0" applyFont="1" applyFill="1" applyBorder="1" applyAlignment="1">
      <alignment horizontal="center" vertical="center" wrapText="1"/>
    </xf>
    <xf numFmtId="0" fontId="16" fillId="6" borderId="21" xfId="21" applyFont="1" applyFill="1" applyBorder="1" applyAlignment="1">
      <alignment horizontal="center" vertical="center" wrapText="1"/>
    </xf>
    <xf numFmtId="0" fontId="38" fillId="5" borderId="0" xfId="21" applyFont="1" applyFill="1" applyAlignment="1">
      <alignment horizontal="center" vertical="center" wrapText="1"/>
    </xf>
    <xf numFmtId="0" fontId="56" fillId="5" borderId="6" xfId="21" applyFont="1" applyFill="1" applyBorder="1" applyAlignment="1">
      <alignment horizontal="center" vertical="center" wrapText="1"/>
    </xf>
    <xf numFmtId="0" fontId="56" fillId="5" borderId="0" xfId="21" applyFont="1" applyFill="1" applyAlignment="1">
      <alignment horizontal="center" vertical="center" wrapText="1"/>
    </xf>
    <xf numFmtId="0" fontId="56" fillId="5" borderId="29" xfId="11" applyFont="1" applyFill="1" applyBorder="1" applyAlignment="1">
      <alignment horizontal="center" vertical="center"/>
    </xf>
    <xf numFmtId="0" fontId="56" fillId="5" borderId="2" xfId="11" applyFont="1" applyFill="1" applyBorder="1" applyAlignment="1">
      <alignment horizontal="center" vertical="center"/>
    </xf>
    <xf numFmtId="0" fontId="56" fillId="5" borderId="30" xfId="11" applyFont="1" applyFill="1" applyBorder="1" applyAlignment="1">
      <alignment horizontal="center" vertical="center"/>
    </xf>
    <xf numFmtId="0" fontId="56" fillId="6" borderId="19" xfId="11" applyFont="1" applyFill="1" applyBorder="1" applyAlignment="1">
      <alignment horizontal="center" vertical="center" wrapText="1"/>
    </xf>
    <xf numFmtId="0" fontId="56" fillId="6" borderId="11" xfId="11" applyFont="1" applyFill="1" applyBorder="1" applyAlignment="1">
      <alignment horizontal="center" vertical="center" wrapText="1"/>
    </xf>
    <xf numFmtId="0" fontId="56" fillId="6" borderId="15" xfId="11" applyFont="1" applyFill="1" applyBorder="1" applyAlignment="1">
      <alignment horizontal="center" vertical="center" wrapText="1"/>
    </xf>
    <xf numFmtId="0" fontId="56" fillId="6" borderId="8" xfId="11" applyFont="1" applyFill="1" applyBorder="1" applyAlignment="1">
      <alignment horizontal="center" vertical="center" wrapText="1"/>
    </xf>
    <xf numFmtId="0" fontId="56" fillId="6" borderId="12" xfId="11" applyFont="1" applyFill="1" applyBorder="1" applyAlignment="1">
      <alignment horizontal="center" vertical="center" wrapText="1"/>
    </xf>
    <xf numFmtId="0" fontId="56" fillId="6" borderId="4" xfId="11" applyFont="1" applyFill="1" applyBorder="1" applyAlignment="1">
      <alignment horizontal="center" vertical="center" wrapText="1"/>
    </xf>
    <xf numFmtId="0" fontId="56" fillId="6" borderId="34" xfId="11" applyFont="1" applyFill="1" applyBorder="1" applyAlignment="1">
      <alignment horizontal="center" vertical="center" wrapText="1"/>
    </xf>
    <xf numFmtId="0" fontId="56" fillId="6" borderId="24" xfId="11" applyFont="1" applyFill="1" applyBorder="1" applyAlignment="1">
      <alignment horizontal="center" vertical="center" wrapText="1"/>
    </xf>
    <xf numFmtId="0" fontId="56" fillId="6" borderId="33" xfId="11" applyFont="1" applyFill="1" applyBorder="1" applyAlignment="1">
      <alignment horizontal="center" vertical="center" wrapText="1"/>
    </xf>
    <xf numFmtId="0" fontId="56" fillId="6" borderId="23" xfId="11" applyFont="1" applyFill="1" applyBorder="1" applyAlignment="1">
      <alignment horizontal="center" vertical="center" wrapText="1"/>
    </xf>
    <xf numFmtId="0" fontId="56" fillId="6" borderId="12" xfId="11" applyFont="1" applyFill="1" applyBorder="1" applyAlignment="1">
      <alignment horizontal="center" vertical="center"/>
    </xf>
    <xf numFmtId="0" fontId="56" fillId="6" borderId="4" xfId="11" applyFont="1" applyFill="1" applyBorder="1" applyAlignment="1">
      <alignment horizontal="center" vertical="center"/>
    </xf>
    <xf numFmtId="0" fontId="56" fillId="6" borderId="15" xfId="21" applyFont="1" applyFill="1" applyBorder="1" applyAlignment="1">
      <alignment horizontal="center" vertical="center"/>
    </xf>
    <xf numFmtId="0" fontId="56" fillId="6" borderId="8" xfId="21" applyFont="1" applyFill="1" applyBorder="1" applyAlignment="1">
      <alignment horizontal="center" vertical="center"/>
    </xf>
    <xf numFmtId="0" fontId="56" fillId="6" borderId="13" xfId="21" applyFont="1" applyFill="1" applyBorder="1" applyAlignment="1">
      <alignment horizontal="center" vertical="center" wrapText="1"/>
    </xf>
    <xf numFmtId="0" fontId="56" fillId="6" borderId="53" xfId="21" applyFont="1" applyFill="1" applyBorder="1" applyAlignment="1">
      <alignment horizontal="center" vertical="center" wrapText="1"/>
    </xf>
    <xf numFmtId="0" fontId="56" fillId="6" borderId="41" xfId="21" applyFont="1" applyFill="1" applyBorder="1" applyAlignment="1">
      <alignment horizontal="center" vertical="center" wrapText="1"/>
    </xf>
    <xf numFmtId="0" fontId="56" fillId="5" borderId="29" xfId="11" applyFont="1" applyFill="1" applyBorder="1" applyAlignment="1">
      <alignment horizontal="center"/>
    </xf>
    <xf numFmtId="0" fontId="56" fillId="5" borderId="2" xfId="11" applyFont="1" applyFill="1" applyBorder="1" applyAlignment="1">
      <alignment horizontal="center"/>
    </xf>
    <xf numFmtId="0" fontId="56" fillId="5" borderId="30" xfId="11" applyFont="1" applyFill="1" applyBorder="1" applyAlignment="1">
      <alignment horizontal="center"/>
    </xf>
    <xf numFmtId="0" fontId="56" fillId="5" borderId="29" xfId="15" applyFont="1" applyFill="1" applyBorder="1" applyAlignment="1">
      <alignment horizontal="center" wrapText="1"/>
    </xf>
    <xf numFmtId="0" fontId="56" fillId="5" borderId="2" xfId="15" applyFont="1" applyFill="1" applyBorder="1" applyAlignment="1">
      <alignment horizontal="center" wrapText="1"/>
    </xf>
    <xf numFmtId="0" fontId="56" fillId="6" borderId="33" xfId="15" applyFont="1" applyFill="1" applyBorder="1" applyAlignment="1">
      <alignment horizontal="center" vertical="center" wrapText="1"/>
    </xf>
    <xf numFmtId="0" fontId="56" fillId="6" borderId="23" xfId="15" applyFont="1" applyFill="1" applyBorder="1" applyAlignment="1">
      <alignment horizontal="center" vertical="center" wrapText="1"/>
    </xf>
    <xf numFmtId="0" fontId="56" fillId="6" borderId="34" xfId="15" applyFont="1" applyFill="1" applyBorder="1" applyAlignment="1">
      <alignment horizontal="center" vertical="center"/>
    </xf>
    <xf numFmtId="0" fontId="56" fillId="6" borderId="24" xfId="15" applyFont="1" applyFill="1" applyBorder="1" applyAlignment="1">
      <alignment horizontal="center" vertical="center"/>
    </xf>
    <xf numFmtId="0" fontId="56" fillId="6" borderId="35" xfId="15" applyFont="1" applyFill="1" applyBorder="1" applyAlignment="1">
      <alignment horizontal="center" vertical="center"/>
    </xf>
    <xf numFmtId="0" fontId="56" fillId="6" borderId="26" xfId="15" applyFont="1" applyFill="1" applyBorder="1" applyAlignment="1">
      <alignment horizontal="center" vertical="center"/>
    </xf>
    <xf numFmtId="0" fontId="56" fillId="6" borderId="9" xfId="15" applyFont="1" applyFill="1" applyBorder="1" applyAlignment="1">
      <alignment horizontal="center" vertical="center"/>
    </xf>
    <xf numFmtId="0" fontId="56" fillId="6" borderId="52" xfId="15" applyFont="1" applyFill="1" applyBorder="1" applyAlignment="1">
      <alignment horizontal="center" vertical="center"/>
    </xf>
    <xf numFmtId="0" fontId="56" fillId="6" borderId="21" xfId="0" applyFont="1" applyFill="1" applyBorder="1" applyAlignment="1">
      <alignment horizontal="center" vertical="center" wrapText="1"/>
    </xf>
    <xf numFmtId="0" fontId="56" fillId="6" borderId="24" xfId="0" applyFont="1" applyFill="1" applyBorder="1" applyAlignment="1">
      <alignment horizontal="center" vertical="center" wrapText="1"/>
    </xf>
    <xf numFmtId="0" fontId="56" fillId="6" borderId="28" xfId="0" applyFont="1" applyFill="1" applyBorder="1" applyAlignment="1">
      <alignment horizontal="center" vertical="center" wrapText="1"/>
    </xf>
    <xf numFmtId="0" fontId="67" fillId="0" borderId="4" xfId="0" applyFont="1" applyBorder="1" applyAlignment="1">
      <alignment horizontal="center"/>
    </xf>
    <xf numFmtId="0" fontId="56" fillId="6" borderId="9" xfId="0" applyFont="1" applyFill="1" applyBorder="1" applyAlignment="1">
      <alignment horizontal="center" vertical="center" wrapText="1"/>
    </xf>
    <xf numFmtId="0" fontId="37" fillId="5" borderId="7" xfId="0" applyFont="1" applyFill="1" applyBorder="1" applyAlignment="1">
      <alignment horizontal="center"/>
    </xf>
    <xf numFmtId="0" fontId="68" fillId="5" borderId="0" xfId="0" applyFont="1" applyFill="1" applyBorder="1" applyAlignment="1">
      <alignment horizontal="center"/>
    </xf>
    <xf numFmtId="0" fontId="68" fillId="5" borderId="0" xfId="0" quotePrefix="1" applyFont="1" applyFill="1" applyBorder="1" applyAlignment="1">
      <alignment horizontal="center"/>
    </xf>
    <xf numFmtId="0" fontId="56" fillId="6" borderId="21" xfId="0" applyFont="1" applyFill="1" applyBorder="1" applyAlignment="1">
      <alignment horizontal="right" vertical="center" wrapText="1"/>
    </xf>
    <xf numFmtId="0" fontId="56" fillId="6" borderId="28" xfId="0" applyFont="1" applyFill="1" applyBorder="1" applyAlignment="1">
      <alignment horizontal="right" vertical="center" wrapText="1"/>
    </xf>
    <xf numFmtId="0" fontId="56" fillId="6" borderId="58" xfId="0" applyFont="1" applyFill="1" applyBorder="1" applyAlignment="1">
      <alignment horizontal="center" vertical="center" wrapText="1"/>
    </xf>
    <xf numFmtId="0" fontId="56" fillId="6" borderId="60" xfId="0" applyFont="1" applyFill="1" applyBorder="1" applyAlignment="1">
      <alignment horizontal="center" vertical="center" wrapText="1"/>
    </xf>
    <xf numFmtId="0" fontId="67" fillId="0" borderId="14" xfId="0" applyFont="1" applyBorder="1" applyAlignment="1">
      <alignment horizontal="center"/>
    </xf>
    <xf numFmtId="0" fontId="67" fillId="0" borderId="27" xfId="0" applyFont="1" applyBorder="1" applyAlignment="1">
      <alignment horizontal="center"/>
    </xf>
    <xf numFmtId="0" fontId="66" fillId="5" borderId="7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5" borderId="29" xfId="23" applyFont="1" applyFill="1" applyBorder="1" applyAlignment="1">
      <alignment horizontal="center" vertical="top"/>
    </xf>
    <xf numFmtId="0" fontId="3" fillId="5" borderId="2" xfId="23" applyFont="1" applyFill="1" applyBorder="1" applyAlignment="1">
      <alignment horizontal="center" vertical="top"/>
    </xf>
    <xf numFmtId="0" fontId="3" fillId="5" borderId="30" xfId="23" applyFont="1" applyFill="1" applyBorder="1" applyAlignment="1">
      <alignment horizontal="center" vertical="top"/>
    </xf>
    <xf numFmtId="0" fontId="57" fillId="5" borderId="46" xfId="0" applyFont="1" applyFill="1" applyBorder="1" applyAlignment="1">
      <alignment horizontal="left" wrapText="1"/>
    </xf>
    <xf numFmtId="0" fontId="56" fillId="6" borderId="4" xfId="15" applyFont="1" applyFill="1" applyBorder="1" applyAlignment="1">
      <alignment horizontal="center" vertical="center" wrapText="1"/>
    </xf>
    <xf numFmtId="0" fontId="38" fillId="6" borderId="21" xfId="23" applyFont="1" applyFill="1" applyBorder="1" applyAlignment="1">
      <alignment horizontal="center" vertical="center" wrapText="1"/>
    </xf>
    <xf numFmtId="0" fontId="38" fillId="6" borderId="24" xfId="23" applyFont="1" applyFill="1" applyBorder="1" applyAlignment="1">
      <alignment horizontal="center" vertical="center" wrapText="1"/>
    </xf>
    <xf numFmtId="0" fontId="56" fillId="5" borderId="29" xfId="14" applyFont="1" applyFill="1" applyBorder="1" applyAlignment="1">
      <alignment horizontal="center"/>
    </xf>
    <xf numFmtId="0" fontId="56" fillId="5" borderId="2" xfId="14" applyFont="1" applyFill="1" applyBorder="1" applyAlignment="1">
      <alignment horizontal="center"/>
    </xf>
    <xf numFmtId="0" fontId="56" fillId="5" borderId="30" xfId="14" applyFont="1" applyFill="1" applyBorder="1" applyAlignment="1">
      <alignment horizontal="center"/>
    </xf>
    <xf numFmtId="0" fontId="56" fillId="6" borderId="35" xfId="14" applyFont="1" applyFill="1" applyBorder="1" applyAlignment="1">
      <alignment horizontal="center" vertical="center" wrapText="1"/>
    </xf>
    <xf numFmtId="0" fontId="56" fillId="6" borderId="52" xfId="14" applyFont="1" applyFill="1" applyBorder="1" applyAlignment="1">
      <alignment horizontal="center" vertical="center" wrapText="1"/>
    </xf>
    <xf numFmtId="0" fontId="56" fillId="6" borderId="26" xfId="14" applyFont="1" applyFill="1" applyBorder="1" applyAlignment="1">
      <alignment horizontal="center" vertical="center" wrapText="1"/>
    </xf>
    <xf numFmtId="0" fontId="56" fillId="6" borderId="4" xfId="0" applyFont="1" applyFill="1" applyBorder="1" applyAlignment="1">
      <alignment horizontal="center"/>
    </xf>
    <xf numFmtId="0" fontId="56" fillId="6" borderId="33" xfId="12" applyFont="1" applyFill="1" applyBorder="1" applyAlignment="1">
      <alignment horizontal="center" vertical="center" wrapText="1"/>
    </xf>
    <xf numFmtId="0" fontId="56" fillId="6" borderId="54" xfId="12" applyFont="1" applyFill="1" applyBorder="1" applyAlignment="1">
      <alignment horizontal="center" vertical="center" wrapText="1"/>
    </xf>
    <xf numFmtId="0" fontId="56" fillId="6" borderId="23" xfId="12" applyFont="1" applyFill="1" applyBorder="1" applyAlignment="1">
      <alignment horizontal="center" vertical="center" wrapText="1"/>
    </xf>
    <xf numFmtId="0" fontId="56" fillId="6" borderId="12" xfId="12" applyFont="1" applyFill="1" applyBorder="1" applyAlignment="1">
      <alignment horizontal="center" vertical="center" wrapText="1"/>
    </xf>
    <xf numFmtId="0" fontId="56" fillId="6" borderId="4" xfId="12" applyFont="1" applyFill="1" applyBorder="1" applyAlignment="1">
      <alignment horizontal="center" vertical="center" wrapText="1"/>
    </xf>
    <xf numFmtId="0" fontId="56" fillId="6" borderId="12" xfId="0" applyFont="1" applyFill="1" applyBorder="1" applyAlignment="1">
      <alignment horizontal="center" vertical="center"/>
    </xf>
    <xf numFmtId="0" fontId="45" fillId="5" borderId="4" xfId="14" applyFont="1" applyFill="1" applyBorder="1" applyAlignment="1">
      <alignment horizontal="center" wrapText="1"/>
    </xf>
    <xf numFmtId="0" fontId="45" fillId="0" borderId="4" xfId="14" applyFont="1" applyFill="1" applyBorder="1" applyAlignment="1">
      <alignment horizontal="center" wrapText="1"/>
    </xf>
    <xf numFmtId="0" fontId="56" fillId="6" borderId="33" xfId="22" applyFont="1" applyFill="1" applyBorder="1" applyAlignment="1">
      <alignment horizontal="center" vertical="center" wrapText="1"/>
    </xf>
    <xf numFmtId="0" fontId="56" fillId="6" borderId="54" xfId="22" applyFont="1" applyFill="1" applyBorder="1" applyAlignment="1">
      <alignment horizontal="center" vertical="center" wrapText="1"/>
    </xf>
    <xf numFmtId="0" fontId="56" fillId="6" borderId="32" xfId="22" applyFont="1" applyFill="1" applyBorder="1" applyAlignment="1">
      <alignment horizontal="center" vertical="center" wrapText="1"/>
    </xf>
    <xf numFmtId="0" fontId="56" fillId="6" borderId="12" xfId="22" applyFont="1" applyFill="1" applyBorder="1" applyAlignment="1">
      <alignment horizontal="center" vertical="center"/>
    </xf>
    <xf numFmtId="0" fontId="56" fillId="6" borderId="4" xfId="22" applyFont="1" applyFill="1" applyBorder="1" applyAlignment="1">
      <alignment horizontal="center" vertical="center"/>
    </xf>
    <xf numFmtId="0" fontId="56" fillId="6" borderId="16" xfId="22" applyFont="1" applyFill="1" applyBorder="1" applyAlignment="1">
      <alignment horizontal="center" vertical="center"/>
    </xf>
    <xf numFmtId="0" fontId="56" fillId="6" borderId="13" xfId="14" applyFont="1" applyFill="1" applyBorder="1" applyAlignment="1">
      <alignment horizontal="center" vertical="center" wrapText="1"/>
    </xf>
    <xf numFmtId="0" fontId="56" fillId="6" borderId="53" xfId="14" applyFont="1" applyFill="1" applyBorder="1" applyAlignment="1">
      <alignment horizontal="center" vertical="center" wrapText="1"/>
    </xf>
    <xf numFmtId="0" fontId="56" fillId="6" borderId="41" xfId="14" applyFont="1" applyFill="1" applyBorder="1" applyAlignment="1">
      <alignment horizontal="center" vertical="center" wrapText="1"/>
    </xf>
    <xf numFmtId="0" fontId="56" fillId="6" borderId="14" xfId="0" applyFont="1" applyFill="1" applyBorder="1" applyAlignment="1">
      <alignment horizontal="center"/>
    </xf>
    <xf numFmtId="0" fontId="56" fillId="6" borderId="3" xfId="0" applyFont="1" applyFill="1" applyBorder="1" applyAlignment="1">
      <alignment horizontal="center"/>
    </xf>
    <xf numFmtId="0" fontId="56" fillId="6" borderId="27" xfId="0" applyFont="1" applyFill="1" applyBorder="1" applyAlignment="1">
      <alignment horizontal="center"/>
    </xf>
    <xf numFmtId="0" fontId="57" fillId="5" borderId="46" xfId="15" applyFont="1" applyFill="1" applyBorder="1" applyAlignment="1">
      <alignment horizontal="left" vertical="top" wrapText="1"/>
    </xf>
    <xf numFmtId="0" fontId="56" fillId="6" borderId="12" xfId="15" applyFont="1" applyFill="1" applyBorder="1" applyAlignment="1">
      <alignment horizontal="center" vertical="center"/>
    </xf>
    <xf numFmtId="0" fontId="56" fillId="6" borderId="4" xfId="15" applyFont="1" applyFill="1" applyBorder="1" applyAlignment="1">
      <alignment horizontal="center" vertical="center"/>
    </xf>
    <xf numFmtId="0" fontId="45" fillId="5" borderId="29" xfId="0" applyFont="1" applyFill="1" applyBorder="1" applyAlignment="1">
      <alignment horizontal="center"/>
    </xf>
    <xf numFmtId="0" fontId="45" fillId="5" borderId="2" xfId="0" applyFont="1" applyFill="1" applyBorder="1" applyAlignment="1">
      <alignment horizontal="center"/>
    </xf>
    <xf numFmtId="0" fontId="45" fillId="5" borderId="30" xfId="0" applyFont="1" applyFill="1" applyBorder="1" applyAlignment="1">
      <alignment horizontal="center"/>
    </xf>
    <xf numFmtId="0" fontId="45" fillId="5" borderId="29" xfId="23" applyFont="1" applyFill="1" applyBorder="1" applyAlignment="1">
      <alignment horizontal="center" vertical="top"/>
    </xf>
    <xf numFmtId="0" fontId="45" fillId="5" borderId="2" xfId="23" applyFont="1" applyFill="1" applyBorder="1" applyAlignment="1">
      <alignment horizontal="center" vertical="top"/>
    </xf>
    <xf numFmtId="0" fontId="45" fillId="5" borderId="30" xfId="23" applyFont="1" applyFill="1" applyBorder="1" applyAlignment="1">
      <alignment horizontal="center" vertical="top"/>
    </xf>
    <xf numFmtId="0" fontId="56" fillId="6" borderId="19" xfId="15" applyFont="1" applyFill="1" applyBorder="1" applyAlignment="1">
      <alignment horizontal="center" vertical="center"/>
    </xf>
    <xf numFmtId="0" fontId="56" fillId="6" borderId="11" xfId="15" applyFont="1" applyFill="1" applyBorder="1" applyAlignment="1">
      <alignment horizontal="center" vertical="center"/>
    </xf>
    <xf numFmtId="0" fontId="56" fillId="6" borderId="34" xfId="15" applyFont="1" applyFill="1" applyBorder="1" applyAlignment="1">
      <alignment horizontal="center" vertical="center" wrapText="1"/>
    </xf>
    <xf numFmtId="0" fontId="56" fillId="6" borderId="24" xfId="15" applyFont="1" applyFill="1" applyBorder="1" applyAlignment="1">
      <alignment horizontal="center" vertical="center" wrapText="1"/>
    </xf>
    <xf numFmtId="0" fontId="56" fillId="6" borderId="15" xfId="15" applyFont="1" applyFill="1" applyBorder="1" applyAlignment="1">
      <alignment horizontal="center" vertical="center"/>
    </xf>
    <xf numFmtId="0" fontId="56" fillId="6" borderId="8" xfId="15" applyFont="1" applyFill="1" applyBorder="1" applyAlignment="1">
      <alignment horizontal="center" vertical="center"/>
    </xf>
    <xf numFmtId="0" fontId="56" fillId="6" borderId="55" xfId="15" applyFont="1" applyFill="1" applyBorder="1" applyAlignment="1">
      <alignment horizontal="center" vertical="center" wrapText="1"/>
    </xf>
    <xf numFmtId="0" fontId="56" fillId="6" borderId="6" xfId="15" applyFont="1" applyFill="1" applyBorder="1" applyAlignment="1">
      <alignment horizontal="center" vertical="center" wrapText="1"/>
    </xf>
    <xf numFmtId="0" fontId="56" fillId="6" borderId="56" xfId="15" applyFont="1" applyFill="1" applyBorder="1" applyAlignment="1">
      <alignment horizontal="center" vertical="center" wrapText="1"/>
    </xf>
    <xf numFmtId="0" fontId="56" fillId="6" borderId="59" xfId="15" applyFont="1" applyFill="1" applyBorder="1" applyAlignment="1">
      <alignment horizontal="center" vertical="center" wrapText="1"/>
    </xf>
    <xf numFmtId="0" fontId="56" fillId="6" borderId="7" xfId="15" applyFont="1" applyFill="1" applyBorder="1" applyAlignment="1">
      <alignment horizontal="center" vertical="center" wrapText="1"/>
    </xf>
    <xf numFmtId="0" fontId="56" fillId="6" borderId="25" xfId="15" applyFont="1" applyFill="1" applyBorder="1" applyAlignment="1">
      <alignment horizontal="center" vertical="center" wrapText="1"/>
    </xf>
    <xf numFmtId="0" fontId="56" fillId="6" borderId="4" xfId="0" applyNumberFormat="1" applyFont="1" applyFill="1" applyBorder="1" applyAlignment="1">
      <alignment horizontal="center" vertical="center" wrapText="1"/>
    </xf>
    <xf numFmtId="0" fontId="56" fillId="6" borderId="16" xfId="0" applyNumberFormat="1" applyFont="1" applyFill="1" applyBorder="1" applyAlignment="1">
      <alignment horizontal="center" vertical="center" wrapText="1"/>
    </xf>
    <xf numFmtId="0" fontId="56" fillId="6" borderId="15" xfId="0" applyFont="1" applyFill="1" applyBorder="1" applyAlignment="1">
      <alignment horizontal="center" vertical="center"/>
    </xf>
    <xf numFmtId="0" fontId="56" fillId="6" borderId="8" xfId="0" applyFont="1" applyFill="1" applyBorder="1" applyAlignment="1">
      <alignment horizontal="center" vertical="center"/>
    </xf>
    <xf numFmtId="0" fontId="56" fillId="6" borderId="17" xfId="0" applyFont="1" applyFill="1" applyBorder="1" applyAlignment="1">
      <alignment horizontal="center" vertical="center"/>
    </xf>
    <xf numFmtId="0" fontId="56" fillId="6" borderId="21" xfId="0" applyFont="1" applyFill="1" applyBorder="1" applyAlignment="1">
      <alignment horizontal="center" vertical="center"/>
    </xf>
    <xf numFmtId="0" fontId="56" fillId="5" borderId="2" xfId="0" applyFont="1" applyFill="1" applyBorder="1" applyAlignment="1">
      <alignment horizontal="center"/>
    </xf>
    <xf numFmtId="0" fontId="56" fillId="5" borderId="30" xfId="0" applyFont="1" applyFill="1" applyBorder="1" applyAlignment="1">
      <alignment horizontal="center"/>
    </xf>
    <xf numFmtId="0" fontId="56" fillId="6" borderId="53" xfId="0" applyFont="1" applyFill="1" applyBorder="1" applyAlignment="1">
      <alignment horizontal="center" vertical="center"/>
    </xf>
    <xf numFmtId="0" fontId="56" fillId="6" borderId="19" xfId="0" applyFont="1" applyFill="1" applyBorder="1" applyAlignment="1">
      <alignment horizontal="center" vertical="center" wrapText="1"/>
    </xf>
    <xf numFmtId="0" fontId="56" fillId="6" borderId="11" xfId="0" applyFont="1" applyFill="1" applyBorder="1" applyAlignment="1">
      <alignment horizontal="center" vertical="center" wrapText="1"/>
    </xf>
    <xf numFmtId="0" fontId="56" fillId="6" borderId="18" xfId="0" applyFont="1" applyFill="1" applyBorder="1" applyAlignment="1">
      <alignment horizontal="center" vertical="center" wrapText="1"/>
    </xf>
    <xf numFmtId="0" fontId="56" fillId="6" borderId="12" xfId="0" applyFont="1" applyFill="1" applyBorder="1" applyAlignment="1">
      <alignment horizontal="center" vertical="center" wrapText="1"/>
    </xf>
    <xf numFmtId="0" fontId="56" fillId="6" borderId="4" xfId="0" applyFont="1" applyFill="1" applyBorder="1" applyAlignment="1">
      <alignment horizontal="center" vertical="center" wrapText="1"/>
    </xf>
    <xf numFmtId="0" fontId="56" fillId="6" borderId="16" xfId="0" applyFont="1" applyFill="1" applyBorder="1" applyAlignment="1">
      <alignment horizontal="center" vertical="center" wrapText="1"/>
    </xf>
    <xf numFmtId="0" fontId="38" fillId="6" borderId="34" xfId="0" applyFont="1" applyFill="1" applyBorder="1" applyAlignment="1">
      <alignment horizontal="center" vertical="center" wrapText="1"/>
    </xf>
    <xf numFmtId="0" fontId="38" fillId="6" borderId="35" xfId="0" applyFont="1" applyFill="1" applyBorder="1" applyAlignment="1">
      <alignment horizontal="center" vertical="center" wrapText="1"/>
    </xf>
    <xf numFmtId="0" fontId="38" fillId="6" borderId="26" xfId="0" applyFont="1" applyFill="1" applyBorder="1" applyAlignment="1">
      <alignment horizontal="center" vertical="center" wrapText="1"/>
    </xf>
    <xf numFmtId="0" fontId="33" fillId="5" borderId="29" xfId="0" applyFont="1" applyFill="1" applyBorder="1" applyAlignment="1">
      <alignment horizontal="center"/>
    </xf>
    <xf numFmtId="0" fontId="33" fillId="5" borderId="2" xfId="0" applyFont="1" applyFill="1" applyBorder="1" applyAlignment="1">
      <alignment horizontal="center"/>
    </xf>
    <xf numFmtId="0" fontId="33" fillId="5" borderId="30" xfId="0" applyFont="1" applyFill="1" applyBorder="1" applyAlignment="1">
      <alignment horizontal="center"/>
    </xf>
    <xf numFmtId="0" fontId="38" fillId="6" borderId="33" xfId="0" applyFont="1" applyFill="1" applyBorder="1" applyAlignment="1">
      <alignment horizontal="center" vertical="center" wrapText="1"/>
    </xf>
    <xf numFmtId="0" fontId="38" fillId="6" borderId="23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38" fillId="6" borderId="15" xfId="23" applyFont="1" applyFill="1" applyBorder="1" applyAlignment="1">
      <alignment horizontal="center" vertical="center" wrapText="1"/>
    </xf>
    <xf numFmtId="0" fontId="38" fillId="6" borderId="8" xfId="23" applyFont="1" applyFill="1" applyBorder="1" applyAlignment="1">
      <alignment horizontal="center" vertical="center" wrapText="1"/>
    </xf>
    <xf numFmtId="0" fontId="38" fillId="6" borderId="17" xfId="23" applyFont="1" applyFill="1" applyBorder="1" applyAlignment="1">
      <alignment horizontal="center" vertical="center" wrapText="1"/>
    </xf>
    <xf numFmtId="0" fontId="38" fillId="6" borderId="19" xfId="23" applyFont="1" applyFill="1" applyBorder="1" applyAlignment="1">
      <alignment horizontal="center" vertical="center" wrapText="1"/>
    </xf>
    <xf numFmtId="0" fontId="38" fillId="6" borderId="11" xfId="23" applyFont="1" applyFill="1" applyBorder="1" applyAlignment="1">
      <alignment horizontal="center" vertical="center" wrapText="1"/>
    </xf>
    <xf numFmtId="0" fontId="38" fillId="6" borderId="18" xfId="23" applyFont="1" applyFill="1" applyBorder="1" applyAlignment="1">
      <alignment horizontal="center" vertical="center" wrapText="1"/>
    </xf>
    <xf numFmtId="0" fontId="38" fillId="6" borderId="14" xfId="0" applyFont="1" applyFill="1" applyBorder="1" applyAlignment="1">
      <alignment horizontal="center"/>
    </xf>
    <xf numFmtId="0" fontId="38" fillId="6" borderId="3" xfId="0" applyFont="1" applyFill="1" applyBorder="1" applyAlignment="1">
      <alignment horizontal="center"/>
    </xf>
    <xf numFmtId="0" fontId="38" fillId="6" borderId="27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0" xfId="0" applyFont="1" applyFill="1" applyBorder="1" applyAlignment="1">
      <alignment horizontal="center" vertical="top" wrapText="1"/>
    </xf>
    <xf numFmtId="0" fontId="36" fillId="0" borderId="6" xfId="0" applyFont="1" applyFill="1" applyBorder="1" applyAlignment="1">
      <alignment horizontal="left" wrapText="1"/>
    </xf>
    <xf numFmtId="0" fontId="36" fillId="0" borderId="0" xfId="0" applyFont="1" applyFill="1" applyBorder="1" applyAlignment="1">
      <alignment horizontal="left" wrapText="1"/>
    </xf>
    <xf numFmtId="0" fontId="28" fillId="5" borderId="6" xfId="0" applyFont="1" applyFill="1" applyBorder="1" applyAlignment="1">
      <alignment horizontal="left" wrapText="1"/>
    </xf>
    <xf numFmtId="0" fontId="28" fillId="5" borderId="0" xfId="0" applyFont="1" applyFill="1" applyBorder="1" applyAlignment="1">
      <alignment horizontal="left" wrapText="1"/>
    </xf>
    <xf numFmtId="0" fontId="0" fillId="0" borderId="2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38" fillId="6" borderId="54" xfId="0" applyFont="1" applyFill="1" applyBorder="1" applyAlignment="1">
      <alignment horizontal="center" vertical="center" wrapText="1"/>
    </xf>
    <xf numFmtId="0" fontId="38" fillId="6" borderId="34" xfId="0" applyFont="1" applyFill="1" applyBorder="1" applyAlignment="1">
      <alignment horizontal="center" vertical="center"/>
    </xf>
    <xf numFmtId="0" fontId="38" fillId="6" borderId="9" xfId="0" applyFont="1" applyFill="1" applyBorder="1" applyAlignment="1">
      <alignment horizontal="center" vertical="center"/>
    </xf>
    <xf numFmtId="0" fontId="38" fillId="6" borderId="14" xfId="0" applyFont="1" applyFill="1" applyBorder="1" applyAlignment="1">
      <alignment horizontal="center" vertical="center"/>
    </xf>
    <xf numFmtId="0" fontId="38" fillId="6" borderId="14" xfId="0" applyFont="1" applyFill="1" applyBorder="1" applyAlignment="1">
      <alignment horizontal="center" vertical="center" wrapText="1"/>
    </xf>
    <xf numFmtId="0" fontId="38" fillId="6" borderId="3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5" borderId="29" xfId="11" applyFont="1" applyFill="1" applyBorder="1" applyAlignment="1">
      <alignment horizontal="center" vertical="top"/>
    </xf>
    <xf numFmtId="0" fontId="2" fillId="5" borderId="2" xfId="11" applyFont="1" applyFill="1" applyBorder="1" applyAlignment="1">
      <alignment horizontal="center" vertical="top"/>
    </xf>
    <xf numFmtId="0" fontId="2" fillId="5" borderId="30" xfId="11" applyFont="1" applyFill="1" applyBorder="1" applyAlignment="1">
      <alignment horizontal="center" vertical="top"/>
    </xf>
    <xf numFmtId="0" fontId="36" fillId="5" borderId="0" xfId="0" applyFont="1" applyFill="1" applyBorder="1" applyAlignment="1">
      <alignment horizontal="left" wrapText="1"/>
    </xf>
    <xf numFmtId="0" fontId="3" fillId="5" borderId="2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/>
    </xf>
    <xf numFmtId="0" fontId="38" fillId="6" borderId="15" xfId="21" applyFont="1" applyFill="1" applyBorder="1" applyAlignment="1">
      <alignment horizontal="center" vertical="center"/>
    </xf>
    <xf numFmtId="0" fontId="38" fillId="6" borderId="8" xfId="21" applyFont="1" applyFill="1" applyBorder="1" applyAlignment="1">
      <alignment horizontal="center" vertical="center"/>
    </xf>
    <xf numFmtId="0" fontId="38" fillId="6" borderId="19" xfId="11" applyFont="1" applyFill="1" applyBorder="1" applyAlignment="1">
      <alignment horizontal="center" vertical="center" wrapText="1"/>
    </xf>
    <xf numFmtId="0" fontId="38" fillId="6" borderId="11" xfId="11" applyFont="1" applyFill="1" applyBorder="1" applyAlignment="1">
      <alignment horizontal="center" vertical="center" wrapText="1"/>
    </xf>
    <xf numFmtId="0" fontId="38" fillId="6" borderId="12" xfId="11" applyFont="1" applyFill="1" applyBorder="1" applyAlignment="1">
      <alignment horizontal="center" vertical="center"/>
    </xf>
    <xf numFmtId="0" fontId="38" fillId="6" borderId="4" xfId="11" applyFont="1" applyFill="1" applyBorder="1" applyAlignment="1">
      <alignment horizontal="center" vertical="center"/>
    </xf>
    <xf numFmtId="0" fontId="38" fillId="6" borderId="12" xfId="0" applyFont="1" applyFill="1" applyBorder="1" applyAlignment="1">
      <alignment horizontal="center" vertical="center" wrapText="1"/>
    </xf>
    <xf numFmtId="0" fontId="38" fillId="6" borderId="4" xfId="0" applyFont="1" applyFill="1" applyBorder="1" applyAlignment="1">
      <alignment horizontal="center" vertical="center" wrapText="1"/>
    </xf>
    <xf numFmtId="0" fontId="38" fillId="6" borderId="15" xfId="0" applyFont="1" applyFill="1" applyBorder="1" applyAlignment="1">
      <alignment horizontal="center" vertical="center" wrapText="1"/>
    </xf>
    <xf numFmtId="0" fontId="38" fillId="6" borderId="8" xfId="0" applyFont="1" applyFill="1" applyBorder="1" applyAlignment="1">
      <alignment horizontal="center" vertical="center" wrapText="1"/>
    </xf>
    <xf numFmtId="0" fontId="28" fillId="5" borderId="46" xfId="0" applyFont="1" applyFill="1" applyBorder="1" applyAlignment="1">
      <alignment horizontal="center" wrapText="1"/>
    </xf>
    <xf numFmtId="0" fontId="28" fillId="5" borderId="57" xfId="0" applyFont="1" applyFill="1" applyBorder="1" applyAlignment="1">
      <alignment horizontal="center" wrapText="1"/>
    </xf>
    <xf numFmtId="0" fontId="28" fillId="5" borderId="0" xfId="0" applyFont="1" applyFill="1" applyAlignment="1">
      <alignment horizontal="center" wrapText="1"/>
    </xf>
    <xf numFmtId="0" fontId="28" fillId="5" borderId="10" xfId="0" applyFont="1" applyFill="1" applyBorder="1" applyAlignment="1">
      <alignment horizontal="center" wrapText="1"/>
    </xf>
    <xf numFmtId="0" fontId="38" fillId="6" borderId="24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</cellXfs>
  <cellStyles count="30">
    <cellStyle name="Body" xfId="1"/>
    <cellStyle name="Comma" xfId="28" builtinId="3"/>
    <cellStyle name="Comma  - Style1" xfId="2"/>
    <cellStyle name="Comma 2" xfId="3"/>
    <cellStyle name="Curren - Style2" xfId="4"/>
    <cellStyle name="Grey" xfId="5"/>
    <cellStyle name="Header1" xfId="6"/>
    <cellStyle name="Header2" xfId="7"/>
    <cellStyle name="Input [yellow]" xfId="8"/>
    <cellStyle name="no dec" xfId="9"/>
    <cellStyle name="Normal" xfId="0" builtinId="0"/>
    <cellStyle name="Normal - Style1" xfId="10"/>
    <cellStyle name="Normal 2" xfId="11"/>
    <cellStyle name="Normal 2 2" xfId="12"/>
    <cellStyle name="Normal 2 2 2" xfId="13"/>
    <cellStyle name="Normal 3" xfId="14"/>
    <cellStyle name="Normal 3 2" xfId="15"/>
    <cellStyle name="Normal 4" xfId="16"/>
    <cellStyle name="Normal 5" xfId="17"/>
    <cellStyle name="Normal 6" xfId="18"/>
    <cellStyle name="Normal 7" xfId="19"/>
    <cellStyle name="Normal 8" xfId="20"/>
    <cellStyle name="Normal_FORMATS 5 YEAR ALOKE" xfId="21"/>
    <cellStyle name="Normal_FORMATS 5 YEAR ALOKE 2" xfId="22"/>
    <cellStyle name="Normal_Forms" xfId="23"/>
    <cellStyle name="Normal_Total Business - Distribution MYT Formats Ver 1.4" xfId="24"/>
    <cellStyle name="Percent" xfId="29" builtinId="5"/>
    <cellStyle name="Percent [0]_#6 Temps &amp; Contractors" xfId="25"/>
    <cellStyle name="Percent [2]" xfId="26"/>
    <cellStyle name="Style 1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12</xdr:row>
      <xdr:rowOff>0</xdr:rowOff>
    </xdr:from>
    <xdr:ext cx="4357027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79E82E07-48B8-484C-B22F-936482904820}"/>
            </a:ext>
          </a:extLst>
        </xdr:cNvPr>
        <xdr:cNvSpPr/>
      </xdr:nvSpPr>
      <xdr:spPr>
        <a:xfrm>
          <a:off x="5810250" y="3881438"/>
          <a:ext cx="435702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15</xdr:row>
      <xdr:rowOff>0</xdr:rowOff>
    </xdr:from>
    <xdr:ext cx="4357027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5406E02B-EB33-4D98-97C1-C01AE47D8681}"/>
            </a:ext>
          </a:extLst>
        </xdr:cNvPr>
        <xdr:cNvSpPr/>
      </xdr:nvSpPr>
      <xdr:spPr>
        <a:xfrm>
          <a:off x="4819650" y="3914775"/>
          <a:ext cx="435702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4357027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F8874CE0-113B-43AC-953B-3EFB23D3560E}"/>
            </a:ext>
          </a:extLst>
        </xdr:cNvPr>
        <xdr:cNvSpPr/>
      </xdr:nvSpPr>
      <xdr:spPr>
        <a:xfrm>
          <a:off x="390525" y="3686175"/>
          <a:ext cx="435702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13</xdr:row>
      <xdr:rowOff>0</xdr:rowOff>
    </xdr:from>
    <xdr:ext cx="4357027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9B95D05A-1236-4316-9231-B4AF70456C45}"/>
            </a:ext>
          </a:extLst>
        </xdr:cNvPr>
        <xdr:cNvSpPr/>
      </xdr:nvSpPr>
      <xdr:spPr>
        <a:xfrm>
          <a:off x="4562475" y="4067175"/>
          <a:ext cx="435702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12</xdr:row>
      <xdr:rowOff>0</xdr:rowOff>
    </xdr:from>
    <xdr:ext cx="4396841" cy="966332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5D1304E4-FF30-4C04-A3DF-9365315B00E7}"/>
            </a:ext>
          </a:extLst>
        </xdr:cNvPr>
        <xdr:cNvSpPr/>
      </xdr:nvSpPr>
      <xdr:spPr>
        <a:xfrm>
          <a:off x="5876925" y="3009900"/>
          <a:ext cx="4396841" cy="9663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11</xdr:row>
      <xdr:rowOff>0</xdr:rowOff>
    </xdr:from>
    <xdr:ext cx="4396841" cy="966332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7E130558-5829-471D-BD59-DA226988A34F}"/>
            </a:ext>
          </a:extLst>
        </xdr:cNvPr>
        <xdr:cNvSpPr/>
      </xdr:nvSpPr>
      <xdr:spPr>
        <a:xfrm>
          <a:off x="4726781" y="3595688"/>
          <a:ext cx="4396841" cy="9663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14</xdr:row>
      <xdr:rowOff>0</xdr:rowOff>
    </xdr:from>
    <xdr:ext cx="4396841" cy="966332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591B19E8-7BBF-49AB-81A4-667360EDE87C}"/>
            </a:ext>
          </a:extLst>
        </xdr:cNvPr>
        <xdr:cNvSpPr/>
      </xdr:nvSpPr>
      <xdr:spPr>
        <a:xfrm>
          <a:off x="4333875" y="3505200"/>
          <a:ext cx="4396841" cy="9663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12</xdr:row>
      <xdr:rowOff>219075</xdr:rowOff>
    </xdr:from>
    <xdr:ext cx="4396841" cy="966332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BE24447D-315F-400B-AC6B-088BAEB4FFF4}"/>
            </a:ext>
          </a:extLst>
        </xdr:cNvPr>
        <xdr:cNvSpPr/>
      </xdr:nvSpPr>
      <xdr:spPr>
        <a:xfrm>
          <a:off x="4638675" y="3381375"/>
          <a:ext cx="4396841" cy="9663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17</xdr:row>
      <xdr:rowOff>0</xdr:rowOff>
    </xdr:from>
    <xdr:ext cx="4396841" cy="966332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5EB2ED73-D419-4F24-9C4F-1CD1C8F34002}"/>
            </a:ext>
          </a:extLst>
        </xdr:cNvPr>
        <xdr:cNvSpPr/>
      </xdr:nvSpPr>
      <xdr:spPr>
        <a:xfrm>
          <a:off x="4349750" y="4677833"/>
          <a:ext cx="4396841" cy="9663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</xdr:row>
      <xdr:rowOff>0</xdr:rowOff>
    </xdr:from>
    <xdr:ext cx="4434804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B5451563-5F59-4F07-843D-A122777049D4}"/>
            </a:ext>
          </a:extLst>
        </xdr:cNvPr>
        <xdr:cNvSpPr/>
      </xdr:nvSpPr>
      <xdr:spPr>
        <a:xfrm>
          <a:off x="4686300" y="3009900"/>
          <a:ext cx="443480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14</xdr:row>
      <xdr:rowOff>0</xdr:rowOff>
    </xdr:from>
    <xdr:ext cx="4434804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41DB9CD5-4E7A-4DD1-9CF6-5C0EC9A4011E}"/>
            </a:ext>
          </a:extLst>
        </xdr:cNvPr>
        <xdr:cNvSpPr/>
      </xdr:nvSpPr>
      <xdr:spPr>
        <a:xfrm>
          <a:off x="6111875" y="3667125"/>
          <a:ext cx="443480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15</xdr:row>
      <xdr:rowOff>0</xdr:rowOff>
    </xdr:from>
    <xdr:ext cx="4357027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56D523E1-E3EE-4C39-9C1A-3698AA095533}"/>
            </a:ext>
          </a:extLst>
        </xdr:cNvPr>
        <xdr:cNvSpPr/>
      </xdr:nvSpPr>
      <xdr:spPr>
        <a:xfrm>
          <a:off x="2635250" y="4699000"/>
          <a:ext cx="435702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4357027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67E0A85-0921-47BC-9036-51A08DF196A2}"/>
            </a:ext>
          </a:extLst>
        </xdr:cNvPr>
        <xdr:cNvSpPr/>
      </xdr:nvSpPr>
      <xdr:spPr>
        <a:xfrm>
          <a:off x="5334000" y="4231821"/>
          <a:ext cx="435702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12</xdr:row>
      <xdr:rowOff>0</xdr:rowOff>
    </xdr:from>
    <xdr:ext cx="4357027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B98A5C93-149D-4EFD-9CBD-187FE47C0867}"/>
            </a:ext>
          </a:extLst>
        </xdr:cNvPr>
        <xdr:cNvSpPr/>
      </xdr:nvSpPr>
      <xdr:spPr>
        <a:xfrm>
          <a:off x="6515100" y="2838450"/>
          <a:ext cx="435702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12</xdr:row>
      <xdr:rowOff>0</xdr:rowOff>
    </xdr:from>
    <xdr:ext cx="4357027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7A67F198-1BF8-4476-A286-0FEC2FEE7ABA}"/>
            </a:ext>
          </a:extLst>
        </xdr:cNvPr>
        <xdr:cNvSpPr/>
      </xdr:nvSpPr>
      <xdr:spPr>
        <a:xfrm>
          <a:off x="6686550" y="3629025"/>
          <a:ext cx="435702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</xdr:row>
      <xdr:rowOff>0</xdr:rowOff>
    </xdr:from>
    <xdr:ext cx="4357027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A506F062-41AD-4AA5-85D3-64A750ACA5B9}"/>
            </a:ext>
          </a:extLst>
        </xdr:cNvPr>
        <xdr:cNvSpPr/>
      </xdr:nvSpPr>
      <xdr:spPr>
        <a:xfrm>
          <a:off x="2628900" y="3257550"/>
          <a:ext cx="435702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0</xdr:colOff>
      <xdr:row>13</xdr:row>
      <xdr:rowOff>0</xdr:rowOff>
    </xdr:from>
    <xdr:ext cx="4357027" cy="937629"/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E0F09567-72A2-4AC0-B023-7BEF847A0928}"/>
            </a:ext>
          </a:extLst>
        </xdr:cNvPr>
        <xdr:cNvSpPr/>
      </xdr:nvSpPr>
      <xdr:spPr>
        <a:xfrm>
          <a:off x="9953625" y="3495675"/>
          <a:ext cx="435702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</xdr:row>
      <xdr:rowOff>0</xdr:rowOff>
    </xdr:from>
    <xdr:ext cx="4357027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14C1562A-A6DB-41C7-9390-3F653E001634}"/>
            </a:ext>
          </a:extLst>
        </xdr:cNvPr>
        <xdr:cNvSpPr/>
      </xdr:nvSpPr>
      <xdr:spPr>
        <a:xfrm>
          <a:off x="6477000" y="3810000"/>
          <a:ext cx="435702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13</xdr:row>
      <xdr:rowOff>0</xdr:rowOff>
    </xdr:from>
    <xdr:ext cx="4357027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62C2943E-C7C7-4B84-B46C-F920A7507479}"/>
            </a:ext>
          </a:extLst>
        </xdr:cNvPr>
        <xdr:cNvSpPr/>
      </xdr:nvSpPr>
      <xdr:spPr>
        <a:xfrm>
          <a:off x="6477000" y="4124325"/>
          <a:ext cx="435702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4357027" cy="937629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DA457BF1-DB5A-442A-A4FA-8E3CFE829C5B}"/>
            </a:ext>
          </a:extLst>
        </xdr:cNvPr>
        <xdr:cNvSpPr/>
      </xdr:nvSpPr>
      <xdr:spPr>
        <a:xfrm>
          <a:off x="4352925" y="4029075"/>
          <a:ext cx="435702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Not</a:t>
          </a:r>
          <a:r>
            <a:rPr lang="en-U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applicable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-04REL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bank\1-Projects%20In%20Hand\DFID\ARR%202003-04\Arr%20Petition%202003-04\For%20Submission\ARR%20Forms%20For%20Submiss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nurag\My%20Documents\petitions\Petition%20for%20trans%20ARR.doc\Databank\1-Projects%20In%20Hand\DFID\ARR%202003-04\Arr%20Petition%202003-04\For%20Submission\ARR%20Forms%20For%20Submiss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ameer's%20folder\MSEB\Tariff%20Filing%202003-04\Outputs\Models\Working%20Models\old\Dispatch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40">
          <cell r="A40" t="str">
            <v>SCHEDULE</v>
          </cell>
        </row>
        <row r="42">
          <cell r="A42" t="str">
            <v>TOTAL NO. OF LOCATIONS</v>
          </cell>
          <cell r="C42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2">
          <cell r="B62" t="str">
            <v>SUB TOTAL (A)</v>
          </cell>
          <cell r="C62" t="str">
            <v/>
          </cell>
          <cell r="E62">
            <v>0</v>
          </cell>
          <cell r="G62">
            <v>0</v>
          </cell>
          <cell r="I62">
            <v>0</v>
          </cell>
        </row>
        <row r="64">
          <cell r="A64" t="str">
            <v>(B)</v>
          </cell>
          <cell r="B64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80">
          <cell r="B80" t="str">
            <v>SUB TOTAL (B)</v>
          </cell>
          <cell r="E80">
            <v>18.909721452513967</v>
          </cell>
          <cell r="G80">
            <v>1.801389441340782</v>
          </cell>
          <cell r="I80">
            <v>20.711110893854752</v>
          </cell>
        </row>
        <row r="82">
          <cell r="A82" t="str">
            <v>(C)</v>
          </cell>
          <cell r="B82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6">
          <cell r="B96" t="str">
            <v>SUB TOTAL (C)</v>
          </cell>
          <cell r="E96">
            <v>5.0827799999999996</v>
          </cell>
          <cell r="G96">
            <v>0.37859999999999994</v>
          </cell>
          <cell r="I96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5">
          <cell r="B105" t="str">
            <v>SUB TOTAL (D)</v>
          </cell>
          <cell r="E105">
            <v>126.63249344262296</v>
          </cell>
          <cell r="G105">
            <v>8.816557377049179</v>
          </cell>
          <cell r="I105">
            <v>135.44905081967212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2">
          <cell r="B122" t="str">
            <v>SUB TOTAL (E)</v>
          </cell>
          <cell r="E122">
            <v>0</v>
          </cell>
          <cell r="G122">
            <v>0</v>
          </cell>
          <cell r="I122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7">
          <cell r="B137" t="str">
            <v>SUB TOTAL (F-I)</v>
          </cell>
          <cell r="E137">
            <v>0</v>
          </cell>
        </row>
        <row r="139">
          <cell r="A139" t="str">
            <v>(F-II)</v>
          </cell>
          <cell r="B139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2">
          <cell r="B152" t="str">
            <v>SUB TOTAL (F-II)</v>
          </cell>
          <cell r="E152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6">
          <cell r="B166" t="str">
            <v>SUB TOTAL (F-III)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E168">
            <v>22.567999999999998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2">
          <cell r="A172" t="str">
            <v>G</v>
          </cell>
          <cell r="B172" t="str">
            <v>BUSBAR, EARTHING MATERIAL</v>
          </cell>
          <cell r="I172" t="str">
            <v/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3">
          <cell r="B183" t="str">
            <v>SUB TOTAL (G)</v>
          </cell>
          <cell r="E183">
            <v>3.4125500000000004</v>
          </cell>
          <cell r="G183">
            <v>0.26250000000000001</v>
          </cell>
          <cell r="I183">
            <v>3.6750500000000001</v>
          </cell>
        </row>
        <row r="185">
          <cell r="A185" t="str">
            <v>H</v>
          </cell>
          <cell r="B185" t="str">
            <v>AC/DC SUPPLY</v>
          </cell>
          <cell r="I185" t="str">
            <v/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5">
          <cell r="B195" t="str">
            <v>SUB TOTAL (H)</v>
          </cell>
          <cell r="E195">
            <v>0</v>
          </cell>
          <cell r="G195">
            <v>0</v>
          </cell>
          <cell r="I195">
            <v>0</v>
          </cell>
        </row>
        <row r="197">
          <cell r="A197" t="str">
            <v>I</v>
          </cell>
          <cell r="B197" t="str">
            <v>CIVIL WORKS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I198" t="str">
            <v/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40">
          <cell r="A240" t="str">
            <v/>
          </cell>
          <cell r="B240" t="str">
            <v>SUB TOTAL (I)</v>
          </cell>
          <cell r="E240">
            <v>0</v>
          </cell>
          <cell r="G240">
            <v>7.0570000000000004</v>
          </cell>
          <cell r="I240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4">
          <cell r="B284" t="str">
            <v>SUB TOTAL (J)</v>
          </cell>
          <cell r="E284">
            <v>0</v>
          </cell>
          <cell r="G284">
            <v>3.7711999999999999</v>
          </cell>
          <cell r="I284">
            <v>3.7711999999999999</v>
          </cell>
        </row>
      </sheetData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Bombaybazar(Remark)"/>
      <sheetName val="HLY_-99-00"/>
      <sheetName val="Hydro_Data"/>
      <sheetName val="dpc_cost"/>
      <sheetName val="Plant_Availability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160"/>
  <sheetViews>
    <sheetView topLeftCell="A6" zoomScaleNormal="100" zoomScaleSheetLayoutView="90" workbookViewId="0">
      <selection activeCell="A49" sqref="A49:C49"/>
    </sheetView>
  </sheetViews>
  <sheetFormatPr defaultRowHeight="16.5" x14ac:dyDescent="0.3"/>
  <cols>
    <col min="1" max="1" width="9.6640625" style="26" customWidth="1"/>
    <col min="2" max="2" width="19.6640625" style="26" customWidth="1"/>
    <col min="3" max="3" width="80.33203125" style="18" customWidth="1"/>
    <col min="4" max="4" width="9.33203125" style="17"/>
    <col min="5" max="16384" width="9.33203125" style="18"/>
  </cols>
  <sheetData>
    <row r="1" spans="1:3" x14ac:dyDescent="0.3">
      <c r="A1" s="1225" t="s">
        <v>343</v>
      </c>
      <c r="B1" s="1225"/>
      <c r="C1" s="1225"/>
    </row>
    <row r="2" spans="1:3" x14ac:dyDescent="0.3">
      <c r="A2" s="1226" t="s">
        <v>461</v>
      </c>
      <c r="B2" s="1226"/>
      <c r="C2" s="1226"/>
    </row>
    <row r="3" spans="1:3" ht="16.5" customHeight="1" x14ac:dyDescent="0.3">
      <c r="A3" s="1224" t="s">
        <v>224</v>
      </c>
      <c r="B3" s="1224"/>
      <c r="C3" s="1224"/>
    </row>
    <row r="4" spans="1:3" x14ac:dyDescent="0.3">
      <c r="A4" s="16"/>
      <c r="B4" s="16"/>
      <c r="C4" s="618"/>
    </row>
    <row r="5" spans="1:3" x14ac:dyDescent="0.3">
      <c r="A5" s="588" t="s">
        <v>34</v>
      </c>
      <c r="B5" s="588" t="s">
        <v>58</v>
      </c>
      <c r="C5" s="588" t="s">
        <v>35</v>
      </c>
    </row>
    <row r="6" spans="1:3" x14ac:dyDescent="0.3">
      <c r="A6" s="588">
        <v>1</v>
      </c>
      <c r="B6" s="588">
        <v>2</v>
      </c>
      <c r="C6" s="588">
        <v>3</v>
      </c>
    </row>
    <row r="7" spans="1:3" x14ac:dyDescent="0.3">
      <c r="A7" s="589">
        <v>1</v>
      </c>
      <c r="B7" s="589" t="s">
        <v>300</v>
      </c>
      <c r="C7" s="590" t="str">
        <f>D1.1!A4</f>
        <v>Summary of Aggregate Revenue Requirement</v>
      </c>
    </row>
    <row r="8" spans="1:3" x14ac:dyDescent="0.3">
      <c r="A8" s="589">
        <f>A7+1</f>
        <v>2</v>
      </c>
      <c r="B8" s="589" t="s">
        <v>301</v>
      </c>
      <c r="C8" s="869" t="str">
        <f>'D2.1(2018-19)'!B3</f>
        <v>Revenue from Sale of Power</v>
      </c>
    </row>
    <row r="9" spans="1:3" x14ac:dyDescent="0.3">
      <c r="A9" s="589">
        <f t="shared" ref="A9:A18" si="0">A8+1</f>
        <v>3</v>
      </c>
      <c r="B9" s="589" t="s">
        <v>329</v>
      </c>
      <c r="C9" s="590" t="str">
        <f>D2.2!C4</f>
        <v>Income from Wheeling Charges</v>
      </c>
    </row>
    <row r="10" spans="1:3" x14ac:dyDescent="0.3">
      <c r="A10" s="589">
        <f t="shared" si="0"/>
        <v>4</v>
      </c>
      <c r="B10" s="589" t="s">
        <v>330</v>
      </c>
      <c r="C10" s="590" t="str">
        <f>D2.3!C4</f>
        <v>Income from sale of surplus power</v>
      </c>
    </row>
    <row r="11" spans="1:3" x14ac:dyDescent="0.3">
      <c r="A11" s="589">
        <f t="shared" si="0"/>
        <v>5</v>
      </c>
      <c r="B11" s="591" t="s">
        <v>331</v>
      </c>
      <c r="C11" s="869" t="str">
        <f>'D2.4 '!C4</f>
        <v>Non-tariff Income</v>
      </c>
    </row>
    <row r="12" spans="1:3" x14ac:dyDescent="0.3">
      <c r="A12" s="589">
        <f t="shared" si="0"/>
        <v>6</v>
      </c>
      <c r="B12" s="591" t="s">
        <v>332</v>
      </c>
      <c r="C12" s="592" t="str">
        <f>D2.5!B5</f>
        <v>Subsidy provided by the State Govt under Section 65 of EA 2003</v>
      </c>
    </row>
    <row r="13" spans="1:3" x14ac:dyDescent="0.3">
      <c r="A13" s="589">
        <f t="shared" si="0"/>
        <v>7</v>
      </c>
      <c r="B13" s="591" t="s">
        <v>333</v>
      </c>
      <c r="C13" s="590" t="str">
        <f>'D2.6 '!C4</f>
        <v>Revenue Subsidy and Grant</v>
      </c>
    </row>
    <row r="14" spans="1:3" x14ac:dyDescent="0.3">
      <c r="A14" s="589">
        <f t="shared" si="0"/>
        <v>8</v>
      </c>
      <c r="B14" s="591" t="s">
        <v>334</v>
      </c>
      <c r="C14" s="590" t="str">
        <f>D2.7!B4</f>
        <v>Consumer Contribution, Capital Subsidy and Grant</v>
      </c>
    </row>
    <row r="15" spans="1:3" x14ac:dyDescent="0.3">
      <c r="A15" s="589">
        <f t="shared" si="0"/>
        <v>9</v>
      </c>
      <c r="B15" s="591" t="s">
        <v>335</v>
      </c>
      <c r="C15" s="955" t="str">
        <f>'D3.1(2018-19)'!K3</f>
        <v>Power Purchase Expenses</v>
      </c>
    </row>
    <row r="16" spans="1:3" x14ac:dyDescent="0.3">
      <c r="A16" s="589">
        <f t="shared" si="0"/>
        <v>10</v>
      </c>
      <c r="B16" s="589" t="s">
        <v>309</v>
      </c>
      <c r="C16" s="590" t="str">
        <f>+'D3.2 &amp; 3.3'!C3</f>
        <v>Transmission  Charges</v>
      </c>
    </row>
    <row r="17" spans="1:3" x14ac:dyDescent="0.3">
      <c r="A17" s="589">
        <f t="shared" si="0"/>
        <v>11</v>
      </c>
      <c r="B17" s="589" t="s">
        <v>310</v>
      </c>
      <c r="C17" s="590" t="str">
        <f>+'D3.2 &amp; 3.3'!J3</f>
        <v>Load Despatch Charges</v>
      </c>
    </row>
    <row r="18" spans="1:3" x14ac:dyDescent="0.3">
      <c r="A18" s="589">
        <f t="shared" si="0"/>
        <v>12</v>
      </c>
      <c r="B18" s="589" t="s">
        <v>311</v>
      </c>
      <c r="C18" s="955" t="str">
        <f>+D3.4!C3</f>
        <v>Operations and Maintenance Expenses</v>
      </c>
    </row>
    <row r="19" spans="1:3" x14ac:dyDescent="0.3">
      <c r="A19" s="589">
        <f>A18+1</f>
        <v>13</v>
      </c>
      <c r="B19" s="589" t="s">
        <v>536</v>
      </c>
      <c r="C19" s="955" t="str">
        <f>'D3.4(a)'!B4</f>
        <v>Employee Expenses</v>
      </c>
    </row>
    <row r="20" spans="1:3" x14ac:dyDescent="0.3">
      <c r="A20" s="589">
        <f t="shared" ref="A20:A41" si="1">A19+1</f>
        <v>14</v>
      </c>
      <c r="B20" s="589" t="s">
        <v>537</v>
      </c>
      <c r="C20" s="955" t="str">
        <f>'D3.4(b)'!B4</f>
        <v>Administrative &amp; General Expenses</v>
      </c>
    </row>
    <row r="21" spans="1:3" x14ac:dyDescent="0.3">
      <c r="A21" s="589">
        <f t="shared" si="1"/>
        <v>15</v>
      </c>
      <c r="B21" s="589" t="s">
        <v>599</v>
      </c>
      <c r="C21" s="955" t="str">
        <f>'D3.4(c)'!B4</f>
        <v>Repair &amp; Maintenance Expenses</v>
      </c>
    </row>
    <row r="22" spans="1:3" x14ac:dyDescent="0.3">
      <c r="A22" s="589">
        <f t="shared" si="1"/>
        <v>16</v>
      </c>
      <c r="B22" s="589" t="s">
        <v>313</v>
      </c>
      <c r="C22" s="956" t="s">
        <v>292</v>
      </c>
    </row>
    <row r="23" spans="1:3" ht="18.75" customHeight="1" x14ac:dyDescent="0.3">
      <c r="A23" s="589">
        <f t="shared" si="1"/>
        <v>17</v>
      </c>
      <c r="B23" s="589" t="s">
        <v>596</v>
      </c>
      <c r="C23" s="590" t="str">
        <f>'D3.6(a)'!B4</f>
        <v>Calculation of Weighted Average Rate of Interest on Actual Loans</v>
      </c>
    </row>
    <row r="24" spans="1:3" s="18" customFormat="1" x14ac:dyDescent="0.3">
      <c r="A24" s="589">
        <f t="shared" si="1"/>
        <v>18</v>
      </c>
      <c r="B24" s="589" t="s">
        <v>600</v>
      </c>
      <c r="C24" s="590" t="str">
        <f>'D3.6(b)'!B4</f>
        <v>Calculation of Interest on Normative Loan</v>
      </c>
    </row>
    <row r="25" spans="1:3" s="18" customFormat="1" x14ac:dyDescent="0.3">
      <c r="A25" s="589">
        <f t="shared" si="1"/>
        <v>19</v>
      </c>
      <c r="B25" s="589" t="s">
        <v>805</v>
      </c>
      <c r="C25" s="590" t="s">
        <v>804</v>
      </c>
    </row>
    <row r="26" spans="1:3" s="18" customFormat="1" x14ac:dyDescent="0.3">
      <c r="A26" s="589">
        <f t="shared" si="1"/>
        <v>20</v>
      </c>
      <c r="B26" s="589" t="s">
        <v>316</v>
      </c>
      <c r="C26" s="955" t="str">
        <f>+D3.7!B3</f>
        <v xml:space="preserve">Interest on Working Capital </v>
      </c>
    </row>
    <row r="27" spans="1:3" s="18" customFormat="1" x14ac:dyDescent="0.3">
      <c r="A27" s="589">
        <f t="shared" si="1"/>
        <v>21</v>
      </c>
      <c r="B27" s="589" t="s">
        <v>317</v>
      </c>
      <c r="C27" s="868" t="str">
        <f>D3.8!B4</f>
        <v>Return on Equity/Return on Net Fixed Assets</v>
      </c>
    </row>
    <row r="28" spans="1:3" s="18" customFormat="1" x14ac:dyDescent="0.3">
      <c r="A28" s="589">
        <f t="shared" si="1"/>
        <v>22</v>
      </c>
      <c r="B28" s="589" t="s">
        <v>318</v>
      </c>
      <c r="C28" s="590" t="str">
        <f>D3.9!B4</f>
        <v>Tax on R.O.E.</v>
      </c>
    </row>
    <row r="29" spans="1:3" s="18" customFormat="1" x14ac:dyDescent="0.3">
      <c r="A29" s="589">
        <f t="shared" si="1"/>
        <v>23</v>
      </c>
      <c r="B29" s="589" t="s">
        <v>319</v>
      </c>
      <c r="C29" s="590" t="str">
        <f>D4.1!C4</f>
        <v>Project-wise / Scheme-wise Capital Expenditure</v>
      </c>
    </row>
    <row r="30" spans="1:3" s="18" customFormat="1" ht="17.25" customHeight="1" x14ac:dyDescent="0.3">
      <c r="A30" s="589">
        <f t="shared" si="1"/>
        <v>24</v>
      </c>
      <c r="B30" s="589" t="s">
        <v>336</v>
      </c>
      <c r="C30" s="590" t="str">
        <f>D4.2!B4</f>
        <v>Consolidated report on additions to Fixed Assets during the year</v>
      </c>
    </row>
    <row r="31" spans="1:3" s="18" customFormat="1" x14ac:dyDescent="0.3">
      <c r="A31" s="589">
        <f t="shared" si="1"/>
        <v>25</v>
      </c>
      <c r="B31" s="589" t="s">
        <v>337</v>
      </c>
      <c r="C31" s="590" t="str">
        <f>D4.3!B4</f>
        <v>General (Other debits, write offs or any other items)</v>
      </c>
    </row>
    <row r="32" spans="1:3" s="18" customFormat="1" x14ac:dyDescent="0.3">
      <c r="A32" s="589">
        <f t="shared" si="1"/>
        <v>26</v>
      </c>
      <c r="B32" s="589" t="s">
        <v>321</v>
      </c>
      <c r="C32" s="956" t="str">
        <f>D5.1!B5</f>
        <v>Consumer category wise Existing Tariff</v>
      </c>
    </row>
    <row r="33" spans="1:4" x14ac:dyDescent="0.3">
      <c r="A33" s="589">
        <f t="shared" si="1"/>
        <v>27</v>
      </c>
      <c r="B33" s="589" t="s">
        <v>322</v>
      </c>
      <c r="C33" s="956" t="str">
        <f>D5.2!B4</f>
        <v>Consumer category wise Proposed Tariff</v>
      </c>
      <c r="D33" s="18"/>
    </row>
    <row r="34" spans="1:4" x14ac:dyDescent="0.3">
      <c r="A34" s="589">
        <f t="shared" si="1"/>
        <v>28</v>
      </c>
      <c r="B34" s="589" t="s">
        <v>323</v>
      </c>
      <c r="C34" s="956" t="str">
        <f>D5.3!D4</f>
        <v>Revenue from Proposed Tariff</v>
      </c>
      <c r="D34" s="18"/>
    </row>
    <row r="35" spans="1:4" x14ac:dyDescent="0.3">
      <c r="A35" s="589">
        <f t="shared" si="1"/>
        <v>29</v>
      </c>
      <c r="B35" s="589" t="s">
        <v>324</v>
      </c>
      <c r="C35" s="590" t="str">
        <f>'D6.1 '!B4</f>
        <v>Improvement in performance</v>
      </c>
      <c r="D35" s="18"/>
    </row>
    <row r="36" spans="1:4" x14ac:dyDescent="0.3">
      <c r="A36" s="589">
        <f t="shared" si="1"/>
        <v>30</v>
      </c>
      <c r="B36" s="589" t="s">
        <v>338</v>
      </c>
      <c r="C36" s="590" t="str">
        <f>D6.2!D4</f>
        <v>Appropriation of Distribution loss</v>
      </c>
      <c r="D36" s="18"/>
    </row>
    <row r="37" spans="1:4" x14ac:dyDescent="0.3">
      <c r="A37" s="589">
        <f t="shared" si="1"/>
        <v>31</v>
      </c>
      <c r="B37" s="589" t="s">
        <v>325</v>
      </c>
      <c r="C37" s="590" t="str">
        <f>D7.1!B4</f>
        <v>Category-wise Sales</v>
      </c>
      <c r="D37" s="18"/>
    </row>
    <row r="38" spans="1:4" x14ac:dyDescent="0.3">
      <c r="A38" s="589">
        <f t="shared" si="1"/>
        <v>32</v>
      </c>
      <c r="B38" s="589" t="s">
        <v>326</v>
      </c>
      <c r="C38" s="590" t="str">
        <f>D7.2!A4</f>
        <v>Distribution Losses</v>
      </c>
      <c r="D38" s="18"/>
    </row>
    <row r="39" spans="1:4" x14ac:dyDescent="0.3">
      <c r="A39" s="589">
        <f t="shared" si="1"/>
        <v>33</v>
      </c>
      <c r="B39" s="589" t="s">
        <v>327</v>
      </c>
      <c r="C39" s="590" t="str">
        <f>D7.3!C4</f>
        <v>Collection Efficiency</v>
      </c>
      <c r="D39" s="18"/>
    </row>
    <row r="40" spans="1:4" x14ac:dyDescent="0.3">
      <c r="A40" s="589">
        <f t="shared" si="1"/>
        <v>34</v>
      </c>
      <c r="B40" s="589" t="s">
        <v>328</v>
      </c>
      <c r="C40" s="593" t="str">
        <f>'D8'!B4</f>
        <v>Deviation Analysis</v>
      </c>
      <c r="D40" s="18"/>
    </row>
    <row r="41" spans="1:4" x14ac:dyDescent="0.3">
      <c r="A41" s="589">
        <f t="shared" si="1"/>
        <v>35</v>
      </c>
      <c r="B41" s="589" t="s">
        <v>814</v>
      </c>
      <c r="C41" s="593" t="s">
        <v>815</v>
      </c>
      <c r="D41" s="18"/>
    </row>
    <row r="42" spans="1:4" x14ac:dyDescent="0.3">
      <c r="A42" s="27"/>
      <c r="B42" s="19"/>
      <c r="C42" s="20"/>
      <c r="D42" s="18"/>
    </row>
    <row r="43" spans="1:4" ht="20.25" x14ac:dyDescent="0.3">
      <c r="A43" s="788" t="s">
        <v>642</v>
      </c>
      <c r="B43" s="789"/>
      <c r="C43" s="789"/>
      <c r="D43" s="18"/>
    </row>
    <row r="44" spans="1:4" ht="19.5" customHeight="1" x14ac:dyDescent="0.3">
      <c r="A44" s="589">
        <v>1</v>
      </c>
      <c r="B44" s="589" t="s">
        <v>781</v>
      </c>
      <c r="C44" s="590" t="str">
        <f>'Proposed -D P&amp;L (2016-22)'!B4</f>
        <v>Profit &amp; Loss Account</v>
      </c>
      <c r="D44" s="18"/>
    </row>
    <row r="45" spans="1:4" ht="40.5" customHeight="1" x14ac:dyDescent="0.3">
      <c r="A45" s="589">
        <v>2</v>
      </c>
      <c r="B45" s="589" t="s">
        <v>873</v>
      </c>
      <c r="C45" s="590" t="s">
        <v>875</v>
      </c>
      <c r="D45" s="18"/>
    </row>
    <row r="46" spans="1:4" ht="39.75" customHeight="1" x14ac:dyDescent="0.3">
      <c r="A46" s="589">
        <v>3</v>
      </c>
      <c r="B46" s="589" t="s">
        <v>874</v>
      </c>
      <c r="C46" s="955" t="s">
        <v>876</v>
      </c>
      <c r="D46" s="18"/>
    </row>
    <row r="47" spans="1:4" ht="19.5" customHeight="1" x14ac:dyDescent="0.3">
      <c r="A47" s="589">
        <v>4</v>
      </c>
      <c r="B47" s="589" t="s">
        <v>782</v>
      </c>
      <c r="C47" s="590" t="str">
        <f>'D BS'!B4</f>
        <v>Balance Sheet at the end of the year</v>
      </c>
      <c r="D47" s="18"/>
    </row>
    <row r="48" spans="1:4" ht="21.75" customHeight="1" x14ac:dyDescent="0.3">
      <c r="A48" s="589">
        <v>5</v>
      </c>
      <c r="B48" s="589" t="s">
        <v>783</v>
      </c>
      <c r="C48" s="590" t="str">
        <f>'D CF'!B4</f>
        <v>Cash Flow for the year</v>
      </c>
      <c r="D48" s="18"/>
    </row>
    <row r="49" spans="1:4" ht="51" customHeight="1" x14ac:dyDescent="0.3">
      <c r="A49" s="1227" t="s">
        <v>872</v>
      </c>
      <c r="B49" s="1227"/>
      <c r="C49" s="1227"/>
      <c r="D49" s="18"/>
    </row>
    <row r="50" spans="1:4" x14ac:dyDescent="0.3">
      <c r="A50" s="790" t="s">
        <v>643</v>
      </c>
      <c r="B50" s="19"/>
      <c r="C50" s="21"/>
      <c r="D50" s="18"/>
    </row>
    <row r="51" spans="1:4" x14ac:dyDescent="0.3">
      <c r="A51" s="19"/>
      <c r="B51" s="19"/>
      <c r="C51" s="21"/>
      <c r="D51" s="18"/>
    </row>
    <row r="52" spans="1:4" x14ac:dyDescent="0.3">
      <c r="A52" s="19"/>
      <c r="B52" s="19"/>
      <c r="C52" s="21"/>
      <c r="D52" s="18"/>
    </row>
    <row r="53" spans="1:4" x14ac:dyDescent="0.3">
      <c r="A53" s="19"/>
      <c r="B53" s="19"/>
      <c r="C53" s="21"/>
      <c r="D53" s="18"/>
    </row>
    <row r="54" spans="1:4" x14ac:dyDescent="0.3">
      <c r="A54" s="19"/>
      <c r="B54" s="19"/>
      <c r="C54" s="20"/>
      <c r="D54" s="18"/>
    </row>
    <row r="55" spans="1:4" x14ac:dyDescent="0.3">
      <c r="A55" s="19"/>
      <c r="B55" s="19"/>
      <c r="C55" s="20"/>
      <c r="D55" s="18"/>
    </row>
    <row r="56" spans="1:4" x14ac:dyDescent="0.3">
      <c r="A56" s="22"/>
      <c r="B56" s="22"/>
      <c r="C56" s="23"/>
      <c r="D56" s="18"/>
    </row>
    <row r="57" spans="1:4" x14ac:dyDescent="0.3">
      <c r="A57" s="24"/>
      <c r="B57" s="24"/>
      <c r="C57" s="25"/>
      <c r="D57" s="18"/>
    </row>
    <row r="58" spans="1:4" x14ac:dyDescent="0.3">
      <c r="A58" s="24"/>
      <c r="B58" s="24"/>
      <c r="C58" s="25"/>
      <c r="D58" s="18"/>
    </row>
    <row r="59" spans="1:4" x14ac:dyDescent="0.3">
      <c r="A59" s="24"/>
      <c r="B59" s="24"/>
      <c r="C59" s="25"/>
      <c r="D59" s="18"/>
    </row>
    <row r="60" spans="1:4" x14ac:dyDescent="0.3">
      <c r="A60" s="24"/>
      <c r="B60" s="24"/>
      <c r="C60" s="25"/>
      <c r="D60" s="18"/>
    </row>
    <row r="61" spans="1:4" x14ac:dyDescent="0.3">
      <c r="A61" s="24"/>
      <c r="B61" s="24"/>
      <c r="C61" s="25"/>
      <c r="D61" s="18"/>
    </row>
    <row r="62" spans="1:4" x14ac:dyDescent="0.3">
      <c r="A62" s="24"/>
      <c r="B62" s="24"/>
      <c r="C62" s="25"/>
      <c r="D62" s="18"/>
    </row>
    <row r="63" spans="1:4" x14ac:dyDescent="0.3">
      <c r="A63" s="24"/>
      <c r="B63" s="24"/>
      <c r="C63" s="25"/>
      <c r="D63" s="18"/>
    </row>
    <row r="64" spans="1:4" x14ac:dyDescent="0.3">
      <c r="A64" s="24"/>
      <c r="B64" s="24"/>
      <c r="C64" s="25"/>
      <c r="D64" s="18"/>
    </row>
    <row r="65" spans="1:4" x14ac:dyDescent="0.3">
      <c r="A65" s="24"/>
      <c r="B65" s="24"/>
      <c r="C65" s="25"/>
      <c r="D65" s="18"/>
    </row>
    <row r="66" spans="1:4" x14ac:dyDescent="0.3">
      <c r="A66" s="24"/>
      <c r="B66" s="24"/>
      <c r="C66" s="25"/>
      <c r="D66" s="18"/>
    </row>
    <row r="67" spans="1:4" x14ac:dyDescent="0.3">
      <c r="A67" s="24"/>
      <c r="B67" s="24"/>
      <c r="C67" s="25"/>
      <c r="D67" s="18"/>
    </row>
    <row r="68" spans="1:4" x14ac:dyDescent="0.3">
      <c r="A68" s="24"/>
      <c r="B68" s="24"/>
      <c r="C68" s="25"/>
      <c r="D68" s="18"/>
    </row>
    <row r="69" spans="1:4" x14ac:dyDescent="0.3">
      <c r="A69" s="24"/>
      <c r="B69" s="24"/>
      <c r="C69" s="25"/>
      <c r="D69" s="18"/>
    </row>
    <row r="70" spans="1:4" x14ac:dyDescent="0.3">
      <c r="A70" s="24"/>
      <c r="B70" s="24"/>
      <c r="C70" s="25"/>
      <c r="D70" s="18"/>
    </row>
    <row r="71" spans="1:4" x14ac:dyDescent="0.3">
      <c r="A71" s="24"/>
      <c r="B71" s="24"/>
      <c r="C71" s="25"/>
      <c r="D71" s="18"/>
    </row>
    <row r="72" spans="1:4" x14ac:dyDescent="0.3">
      <c r="A72" s="24"/>
      <c r="B72" s="24"/>
      <c r="C72" s="25"/>
      <c r="D72" s="18"/>
    </row>
    <row r="73" spans="1:4" x14ac:dyDescent="0.3">
      <c r="A73" s="24"/>
      <c r="B73" s="24"/>
      <c r="C73" s="25"/>
      <c r="D73" s="18"/>
    </row>
    <row r="74" spans="1:4" x14ac:dyDescent="0.3">
      <c r="A74" s="24"/>
      <c r="B74" s="24"/>
      <c r="C74" s="25"/>
      <c r="D74" s="18"/>
    </row>
    <row r="75" spans="1:4" x14ac:dyDescent="0.3">
      <c r="A75" s="24"/>
      <c r="B75" s="24"/>
      <c r="C75" s="25"/>
      <c r="D75" s="18"/>
    </row>
    <row r="76" spans="1:4" x14ac:dyDescent="0.3">
      <c r="A76" s="24"/>
      <c r="B76" s="24"/>
      <c r="C76" s="25"/>
      <c r="D76" s="18"/>
    </row>
    <row r="77" spans="1:4" x14ac:dyDescent="0.3">
      <c r="A77" s="24"/>
      <c r="B77" s="24"/>
      <c r="C77" s="25"/>
      <c r="D77" s="18"/>
    </row>
    <row r="78" spans="1:4" x14ac:dyDescent="0.3">
      <c r="A78" s="24"/>
      <c r="B78" s="24"/>
      <c r="C78" s="25"/>
      <c r="D78" s="18"/>
    </row>
    <row r="79" spans="1:4" x14ac:dyDescent="0.3">
      <c r="A79" s="24"/>
      <c r="B79" s="24"/>
      <c r="C79" s="25"/>
      <c r="D79" s="18"/>
    </row>
    <row r="80" spans="1:4" x14ac:dyDescent="0.3">
      <c r="A80" s="24"/>
      <c r="B80" s="24"/>
      <c r="C80" s="25"/>
      <c r="D80" s="18"/>
    </row>
    <row r="81" spans="1:4" x14ac:dyDescent="0.3">
      <c r="A81" s="24"/>
      <c r="B81" s="24"/>
      <c r="C81" s="25"/>
      <c r="D81" s="18"/>
    </row>
    <row r="82" spans="1:4" x14ac:dyDescent="0.3">
      <c r="A82" s="24"/>
      <c r="B82" s="24"/>
      <c r="C82" s="25"/>
      <c r="D82" s="18"/>
    </row>
    <row r="83" spans="1:4" x14ac:dyDescent="0.3">
      <c r="A83" s="24"/>
      <c r="B83" s="24"/>
      <c r="C83" s="25"/>
      <c r="D83" s="18"/>
    </row>
    <row r="84" spans="1:4" x14ac:dyDescent="0.3">
      <c r="A84" s="24"/>
      <c r="B84" s="24"/>
      <c r="C84" s="25"/>
      <c r="D84" s="18"/>
    </row>
    <row r="85" spans="1:4" x14ac:dyDescent="0.3">
      <c r="A85" s="24"/>
      <c r="B85" s="24"/>
      <c r="C85" s="25"/>
      <c r="D85" s="18"/>
    </row>
    <row r="86" spans="1:4" x14ac:dyDescent="0.3">
      <c r="A86" s="24"/>
      <c r="B86" s="24"/>
      <c r="C86" s="25"/>
      <c r="D86" s="18"/>
    </row>
    <row r="87" spans="1:4" x14ac:dyDescent="0.3">
      <c r="A87" s="24"/>
      <c r="B87" s="24"/>
      <c r="C87" s="25"/>
      <c r="D87" s="18"/>
    </row>
    <row r="88" spans="1:4" x14ac:dyDescent="0.3">
      <c r="A88" s="24"/>
      <c r="B88" s="24"/>
      <c r="C88" s="25"/>
      <c r="D88" s="18"/>
    </row>
    <row r="89" spans="1:4" x14ac:dyDescent="0.3">
      <c r="A89" s="24"/>
      <c r="B89" s="24"/>
      <c r="C89" s="25"/>
      <c r="D89" s="18"/>
    </row>
    <row r="90" spans="1:4" x14ac:dyDescent="0.3">
      <c r="A90" s="24"/>
      <c r="B90" s="24"/>
      <c r="C90" s="25"/>
      <c r="D90" s="18"/>
    </row>
    <row r="91" spans="1:4" x14ac:dyDescent="0.3">
      <c r="A91" s="24"/>
      <c r="B91" s="24"/>
      <c r="C91" s="25"/>
      <c r="D91" s="18"/>
    </row>
    <row r="92" spans="1:4" x14ac:dyDescent="0.3">
      <c r="A92" s="24"/>
      <c r="B92" s="24"/>
      <c r="C92" s="25"/>
      <c r="D92" s="18"/>
    </row>
    <row r="93" spans="1:4" x14ac:dyDescent="0.3">
      <c r="A93" s="24"/>
      <c r="B93" s="24"/>
      <c r="C93" s="25"/>
      <c r="D93" s="18"/>
    </row>
    <row r="94" spans="1:4" x14ac:dyDescent="0.3">
      <c r="A94" s="24"/>
      <c r="B94" s="24"/>
      <c r="C94" s="25"/>
      <c r="D94" s="18"/>
    </row>
    <row r="95" spans="1:4" x14ac:dyDescent="0.3">
      <c r="A95" s="24"/>
      <c r="B95" s="24"/>
      <c r="C95" s="25"/>
      <c r="D95" s="18"/>
    </row>
    <row r="96" spans="1:4" x14ac:dyDescent="0.3">
      <c r="A96" s="24"/>
      <c r="B96" s="24"/>
      <c r="C96" s="25"/>
      <c r="D96" s="18"/>
    </row>
    <row r="97" spans="1:4" x14ac:dyDescent="0.3">
      <c r="A97" s="24"/>
      <c r="B97" s="24"/>
      <c r="C97" s="25"/>
      <c r="D97" s="18"/>
    </row>
    <row r="98" spans="1:4" x14ac:dyDescent="0.3">
      <c r="A98" s="24"/>
      <c r="B98" s="24"/>
      <c r="C98" s="25"/>
      <c r="D98" s="18"/>
    </row>
    <row r="99" spans="1:4" x14ac:dyDescent="0.3">
      <c r="A99" s="24"/>
      <c r="B99" s="24"/>
      <c r="C99" s="25"/>
      <c r="D99" s="18"/>
    </row>
    <row r="100" spans="1:4" x14ac:dyDescent="0.3">
      <c r="A100" s="24"/>
      <c r="B100" s="24"/>
      <c r="C100" s="25"/>
      <c r="D100" s="18"/>
    </row>
    <row r="101" spans="1:4" x14ac:dyDescent="0.3">
      <c r="A101" s="24"/>
      <c r="B101" s="24"/>
      <c r="C101" s="25"/>
      <c r="D101" s="18"/>
    </row>
    <row r="102" spans="1:4" x14ac:dyDescent="0.3">
      <c r="A102" s="24"/>
      <c r="B102" s="24"/>
      <c r="C102" s="25"/>
      <c r="D102" s="18"/>
    </row>
    <row r="103" spans="1:4" x14ac:dyDescent="0.3">
      <c r="A103" s="24"/>
      <c r="B103" s="24"/>
      <c r="C103" s="25"/>
      <c r="D103" s="18"/>
    </row>
    <row r="104" spans="1:4" x14ac:dyDescent="0.3">
      <c r="A104" s="24"/>
      <c r="B104" s="24"/>
      <c r="C104" s="25"/>
      <c r="D104" s="18"/>
    </row>
    <row r="105" spans="1:4" x14ac:dyDescent="0.3">
      <c r="A105" s="24"/>
      <c r="B105" s="24"/>
      <c r="C105" s="25"/>
      <c r="D105" s="18"/>
    </row>
    <row r="106" spans="1:4" x14ac:dyDescent="0.3">
      <c r="A106" s="24"/>
      <c r="B106" s="24"/>
      <c r="C106" s="25"/>
      <c r="D106" s="18"/>
    </row>
    <row r="107" spans="1:4" x14ac:dyDescent="0.3">
      <c r="A107" s="24"/>
      <c r="B107" s="24"/>
      <c r="C107" s="25"/>
      <c r="D107" s="18"/>
    </row>
    <row r="108" spans="1:4" x14ac:dyDescent="0.3">
      <c r="A108" s="24"/>
      <c r="B108" s="24"/>
      <c r="C108" s="25"/>
      <c r="D108" s="18"/>
    </row>
    <row r="109" spans="1:4" x14ac:dyDescent="0.3">
      <c r="A109" s="24"/>
      <c r="B109" s="24"/>
      <c r="C109" s="25"/>
      <c r="D109" s="18"/>
    </row>
    <row r="110" spans="1:4" x14ac:dyDescent="0.3">
      <c r="A110" s="24"/>
      <c r="B110" s="24"/>
      <c r="C110" s="25"/>
      <c r="D110" s="18"/>
    </row>
    <row r="111" spans="1:4" x14ac:dyDescent="0.3">
      <c r="A111" s="24"/>
      <c r="B111" s="24"/>
      <c r="C111" s="25"/>
      <c r="D111" s="18"/>
    </row>
    <row r="112" spans="1:4" x14ac:dyDescent="0.3">
      <c r="A112" s="24"/>
      <c r="B112" s="24"/>
      <c r="C112" s="25"/>
      <c r="D112" s="18"/>
    </row>
    <row r="113" spans="1:4" x14ac:dyDescent="0.3">
      <c r="A113" s="24"/>
      <c r="B113" s="24"/>
      <c r="C113" s="25"/>
      <c r="D113" s="18"/>
    </row>
    <row r="114" spans="1:4" x14ac:dyDescent="0.3">
      <c r="A114" s="24"/>
      <c r="B114" s="24"/>
      <c r="C114" s="25"/>
      <c r="D114" s="18"/>
    </row>
    <row r="115" spans="1:4" x14ac:dyDescent="0.3">
      <c r="A115" s="24"/>
      <c r="B115" s="24"/>
      <c r="C115" s="25"/>
      <c r="D115" s="18"/>
    </row>
    <row r="116" spans="1:4" x14ac:dyDescent="0.3">
      <c r="A116" s="24"/>
      <c r="B116" s="24"/>
      <c r="C116" s="25"/>
      <c r="D116" s="18"/>
    </row>
    <row r="117" spans="1:4" x14ac:dyDescent="0.3">
      <c r="A117" s="24"/>
      <c r="B117" s="24"/>
      <c r="C117" s="25"/>
      <c r="D117" s="18"/>
    </row>
    <row r="118" spans="1:4" x14ac:dyDescent="0.3">
      <c r="A118" s="24"/>
      <c r="B118" s="24"/>
      <c r="C118" s="25"/>
      <c r="D118" s="18"/>
    </row>
    <row r="119" spans="1:4" x14ac:dyDescent="0.3">
      <c r="A119" s="24"/>
      <c r="B119" s="24"/>
      <c r="C119" s="25"/>
      <c r="D119" s="18"/>
    </row>
    <row r="120" spans="1:4" x14ac:dyDescent="0.3">
      <c r="A120" s="24"/>
      <c r="B120" s="24"/>
      <c r="C120" s="25"/>
      <c r="D120" s="18"/>
    </row>
    <row r="121" spans="1:4" x14ac:dyDescent="0.3">
      <c r="A121" s="24"/>
      <c r="B121" s="24"/>
      <c r="C121" s="25"/>
      <c r="D121" s="18"/>
    </row>
    <row r="122" spans="1:4" x14ac:dyDescent="0.3">
      <c r="A122" s="24"/>
      <c r="B122" s="24"/>
      <c r="C122" s="25"/>
      <c r="D122" s="18"/>
    </row>
    <row r="123" spans="1:4" x14ac:dyDescent="0.3">
      <c r="A123" s="24"/>
      <c r="B123" s="24"/>
      <c r="C123" s="25"/>
      <c r="D123" s="18"/>
    </row>
    <row r="124" spans="1:4" x14ac:dyDescent="0.3">
      <c r="A124" s="24"/>
      <c r="B124" s="24"/>
      <c r="C124" s="25"/>
      <c r="D124" s="18"/>
    </row>
    <row r="125" spans="1:4" x14ac:dyDescent="0.3">
      <c r="A125" s="24"/>
      <c r="B125" s="24"/>
      <c r="C125" s="25"/>
      <c r="D125" s="18"/>
    </row>
    <row r="126" spans="1:4" x14ac:dyDescent="0.3">
      <c r="A126" s="24"/>
      <c r="B126" s="24"/>
      <c r="C126" s="25"/>
      <c r="D126" s="18"/>
    </row>
    <row r="127" spans="1:4" x14ac:dyDescent="0.3">
      <c r="A127" s="24"/>
      <c r="B127" s="24"/>
      <c r="C127" s="25"/>
      <c r="D127" s="18"/>
    </row>
    <row r="128" spans="1:4" x14ac:dyDescent="0.3">
      <c r="A128" s="24"/>
      <c r="B128" s="24"/>
      <c r="C128" s="25"/>
      <c r="D128" s="18"/>
    </row>
    <row r="129" spans="1:4" x14ac:dyDescent="0.3">
      <c r="A129" s="24"/>
      <c r="B129" s="24"/>
      <c r="C129" s="25"/>
      <c r="D129" s="18"/>
    </row>
    <row r="130" spans="1:4" x14ac:dyDescent="0.3">
      <c r="A130" s="24"/>
      <c r="B130" s="24"/>
      <c r="C130" s="25"/>
      <c r="D130" s="18"/>
    </row>
    <row r="131" spans="1:4" x14ac:dyDescent="0.3">
      <c r="A131" s="24"/>
      <c r="B131" s="24"/>
      <c r="C131" s="25"/>
      <c r="D131" s="18"/>
    </row>
    <row r="132" spans="1:4" x14ac:dyDescent="0.3">
      <c r="A132" s="24"/>
      <c r="B132" s="24"/>
      <c r="C132" s="25"/>
      <c r="D132" s="18"/>
    </row>
    <row r="133" spans="1:4" x14ac:dyDescent="0.3">
      <c r="A133" s="24"/>
      <c r="B133" s="24"/>
      <c r="C133" s="25"/>
      <c r="D133" s="18"/>
    </row>
    <row r="134" spans="1:4" x14ac:dyDescent="0.3">
      <c r="A134" s="24"/>
      <c r="B134" s="24"/>
      <c r="C134" s="25"/>
      <c r="D134" s="18"/>
    </row>
    <row r="135" spans="1:4" x14ac:dyDescent="0.3">
      <c r="A135" s="24"/>
      <c r="B135" s="24"/>
      <c r="C135" s="25"/>
      <c r="D135" s="18"/>
    </row>
    <row r="136" spans="1:4" x14ac:dyDescent="0.3">
      <c r="A136" s="24"/>
      <c r="B136" s="24"/>
      <c r="C136" s="25"/>
      <c r="D136" s="18"/>
    </row>
    <row r="137" spans="1:4" x14ac:dyDescent="0.3">
      <c r="A137" s="24"/>
      <c r="B137" s="24"/>
      <c r="C137" s="25"/>
      <c r="D137" s="18"/>
    </row>
    <row r="138" spans="1:4" x14ac:dyDescent="0.3">
      <c r="A138" s="24"/>
      <c r="B138" s="24"/>
      <c r="C138" s="25"/>
      <c r="D138" s="18"/>
    </row>
    <row r="139" spans="1:4" x14ac:dyDescent="0.3">
      <c r="A139" s="24"/>
      <c r="B139" s="24"/>
      <c r="C139" s="25"/>
      <c r="D139" s="18"/>
    </row>
    <row r="140" spans="1:4" x14ac:dyDescent="0.3">
      <c r="A140" s="24"/>
      <c r="B140" s="24"/>
      <c r="C140" s="25"/>
      <c r="D140" s="18"/>
    </row>
    <row r="141" spans="1:4" x14ac:dyDescent="0.3">
      <c r="A141" s="24"/>
      <c r="B141" s="24"/>
      <c r="C141" s="25"/>
      <c r="D141" s="18"/>
    </row>
    <row r="142" spans="1:4" x14ac:dyDescent="0.3">
      <c r="A142" s="24"/>
      <c r="B142" s="24"/>
      <c r="C142" s="25"/>
      <c r="D142" s="18"/>
    </row>
    <row r="143" spans="1:4" x14ac:dyDescent="0.3">
      <c r="A143" s="24"/>
      <c r="B143" s="24"/>
      <c r="C143" s="25"/>
      <c r="D143" s="18"/>
    </row>
    <row r="144" spans="1:4" x14ac:dyDescent="0.3">
      <c r="A144" s="24"/>
      <c r="B144" s="24"/>
      <c r="C144" s="25"/>
      <c r="D144" s="18"/>
    </row>
    <row r="145" spans="1:4" x14ac:dyDescent="0.3">
      <c r="A145" s="24"/>
      <c r="B145" s="24"/>
      <c r="C145" s="25"/>
      <c r="D145" s="18"/>
    </row>
    <row r="146" spans="1:4" x14ac:dyDescent="0.3">
      <c r="A146" s="24"/>
      <c r="B146" s="24"/>
      <c r="C146" s="25"/>
      <c r="D146" s="18"/>
    </row>
    <row r="147" spans="1:4" x14ac:dyDescent="0.3">
      <c r="A147" s="24"/>
      <c r="B147" s="24"/>
      <c r="C147" s="25"/>
      <c r="D147" s="18"/>
    </row>
    <row r="148" spans="1:4" x14ac:dyDescent="0.3">
      <c r="A148" s="24"/>
      <c r="B148" s="24"/>
      <c r="C148" s="25"/>
      <c r="D148" s="18"/>
    </row>
    <row r="149" spans="1:4" x14ac:dyDescent="0.3">
      <c r="A149" s="24"/>
      <c r="B149" s="24"/>
      <c r="C149" s="25"/>
      <c r="D149" s="18"/>
    </row>
    <row r="150" spans="1:4" x14ac:dyDescent="0.3">
      <c r="A150" s="24"/>
      <c r="B150" s="24"/>
      <c r="C150" s="25"/>
      <c r="D150" s="18"/>
    </row>
    <row r="151" spans="1:4" x14ac:dyDescent="0.3">
      <c r="A151" s="24"/>
      <c r="B151" s="24"/>
      <c r="C151" s="25"/>
      <c r="D151" s="18"/>
    </row>
    <row r="152" spans="1:4" x14ac:dyDescent="0.3">
      <c r="A152" s="24"/>
      <c r="B152" s="24"/>
      <c r="C152" s="25"/>
      <c r="D152" s="18"/>
    </row>
    <row r="153" spans="1:4" x14ac:dyDescent="0.3">
      <c r="A153" s="24"/>
      <c r="B153" s="24"/>
      <c r="C153" s="25"/>
      <c r="D153" s="18"/>
    </row>
    <row r="154" spans="1:4" x14ac:dyDescent="0.3">
      <c r="A154" s="24"/>
      <c r="B154" s="24"/>
      <c r="C154" s="25"/>
      <c r="D154" s="18"/>
    </row>
    <row r="155" spans="1:4" x14ac:dyDescent="0.3">
      <c r="A155" s="24"/>
      <c r="B155" s="24"/>
      <c r="C155" s="25"/>
      <c r="D155" s="18"/>
    </row>
    <row r="156" spans="1:4" x14ac:dyDescent="0.3">
      <c r="A156" s="24"/>
      <c r="B156" s="24"/>
      <c r="C156" s="25"/>
      <c r="D156" s="18"/>
    </row>
    <row r="157" spans="1:4" x14ac:dyDescent="0.3">
      <c r="A157" s="24"/>
      <c r="B157" s="24"/>
      <c r="C157" s="25"/>
      <c r="D157" s="18"/>
    </row>
    <row r="158" spans="1:4" x14ac:dyDescent="0.3">
      <c r="A158" s="24"/>
      <c r="B158" s="24"/>
      <c r="C158" s="25"/>
      <c r="D158" s="18"/>
    </row>
    <row r="159" spans="1:4" x14ac:dyDescent="0.3">
      <c r="A159" s="24"/>
      <c r="B159" s="24"/>
      <c r="C159" s="25"/>
      <c r="D159" s="18"/>
    </row>
    <row r="160" spans="1:4" x14ac:dyDescent="0.3">
      <c r="A160" s="24"/>
      <c r="B160" s="24"/>
      <c r="C160" s="25"/>
      <c r="D160" s="18"/>
    </row>
  </sheetData>
  <mergeCells count="4">
    <mergeCell ref="A3:C3"/>
    <mergeCell ref="A1:C1"/>
    <mergeCell ref="A2:C2"/>
    <mergeCell ref="A49:C49"/>
  </mergeCells>
  <phoneticPr fontId="0" type="noConversion"/>
  <printOptions horizontalCentered="1"/>
  <pageMargins left="0.74803149606299213" right="0.51181102362204722" top="0.51181102362204722" bottom="0.47244094488188981" header="0.51181102362204722" footer="0.51181102362204722"/>
  <pageSetup paperSize="9" scale="76" orientation="portrait" r:id="rId1"/>
  <headerFooter alignWithMargins="0">
    <oddHeader>&amp;A</oddHeader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04"/>
  <sheetViews>
    <sheetView topLeftCell="A10" zoomScale="90" zoomScaleNormal="90" zoomScaleSheetLayoutView="75" workbookViewId="0">
      <selection activeCell="D16" sqref="D16"/>
    </sheetView>
  </sheetViews>
  <sheetFormatPr defaultRowHeight="18.75" x14ac:dyDescent="0.3"/>
  <cols>
    <col min="1" max="1" width="14.33203125" style="48" customWidth="1"/>
    <col min="2" max="3" width="16" style="48" customWidth="1"/>
    <col min="4" max="4" width="18.5" style="48" customWidth="1"/>
    <col min="5" max="5" width="9.33203125" style="48"/>
    <col min="6" max="6" width="24.6640625" style="48" customWidth="1"/>
    <col min="7" max="9" width="15.1640625" style="48" customWidth="1"/>
    <col min="10" max="16384" width="9.33203125" style="48"/>
  </cols>
  <sheetData>
    <row r="1" spans="1:9" s="46" customFormat="1" ht="19.5" thickBot="1" x14ac:dyDescent="0.35">
      <c r="A1" s="266"/>
      <c r="B1" s="266"/>
      <c r="C1" s="266"/>
      <c r="D1" s="266"/>
      <c r="E1" s="267"/>
      <c r="F1" s="267"/>
      <c r="G1" s="266"/>
      <c r="H1" s="268"/>
    </row>
    <row r="2" spans="1:9" s="46" customFormat="1" thickBot="1" x14ac:dyDescent="0.3">
      <c r="C2" s="1248" t="s">
        <v>304</v>
      </c>
      <c r="D2" s="1249"/>
      <c r="E2" s="1249"/>
      <c r="F2" s="1249"/>
      <c r="G2" s="1250"/>
      <c r="H2" s="268"/>
    </row>
    <row r="3" spans="1:9" s="46" customFormat="1" thickBot="1" x14ac:dyDescent="0.3">
      <c r="A3" s="266"/>
      <c r="C3" s="266"/>
      <c r="D3" s="266"/>
      <c r="E3" s="266"/>
      <c r="F3" s="266"/>
      <c r="G3" s="266"/>
      <c r="H3" s="268"/>
    </row>
    <row r="4" spans="1:9" s="46" customFormat="1" thickBot="1" x14ac:dyDescent="0.3">
      <c r="C4" s="1248" t="s">
        <v>601</v>
      </c>
      <c r="D4" s="1249"/>
      <c r="E4" s="1249"/>
      <c r="F4" s="1249"/>
      <c r="G4" s="1250"/>
      <c r="H4" s="268"/>
    </row>
    <row r="5" spans="1:9" s="46" customFormat="1" ht="18" x14ac:dyDescent="0.25">
      <c r="D5" s="266" t="s">
        <v>430</v>
      </c>
      <c r="E5" s="266"/>
      <c r="F5" s="268"/>
      <c r="G5" s="141" t="s">
        <v>930</v>
      </c>
      <c r="H5" s="142"/>
      <c r="I5" s="142"/>
    </row>
    <row r="6" spans="1:9" s="46" customFormat="1" ht="18" x14ac:dyDescent="0.25">
      <c r="D6" s="266" t="s">
        <v>222</v>
      </c>
      <c r="E6" s="266"/>
      <c r="F6" s="268"/>
      <c r="G6" s="141" t="s">
        <v>930</v>
      </c>
      <c r="H6" s="142"/>
      <c r="I6" s="142"/>
    </row>
    <row r="7" spans="1:9" s="46" customFormat="1" ht="9" customHeight="1" x14ac:dyDescent="0.25">
      <c r="A7" s="266"/>
      <c r="B7" s="266"/>
      <c r="C7" s="266"/>
      <c r="D7" s="266"/>
      <c r="E7" s="266"/>
      <c r="F7" s="266"/>
      <c r="G7" s="266"/>
      <c r="H7" s="268"/>
    </row>
    <row r="8" spans="1:9" s="46" customFormat="1" ht="30.75" x14ac:dyDescent="0.45">
      <c r="A8" s="269" t="s">
        <v>305</v>
      </c>
      <c r="B8" s="269"/>
      <c r="C8" s="269"/>
      <c r="D8" s="269"/>
      <c r="E8" s="266"/>
      <c r="F8" s="266"/>
      <c r="G8" s="856" t="s">
        <v>887</v>
      </c>
      <c r="H8" s="282"/>
    </row>
    <row r="9" spans="1:9" s="46" customFormat="1" ht="8.25" customHeight="1" thickBot="1" x14ac:dyDescent="0.3">
      <c r="A9" s="268"/>
      <c r="B9" s="268"/>
      <c r="C9" s="268"/>
      <c r="D9" s="268"/>
      <c r="E9" s="268"/>
      <c r="F9" s="268"/>
      <c r="G9" s="268"/>
      <c r="H9" s="268"/>
    </row>
    <row r="10" spans="1:9" ht="74.25" customHeight="1" x14ac:dyDescent="0.3">
      <c r="A10" s="746" t="s">
        <v>602</v>
      </c>
      <c r="B10" s="826" t="s">
        <v>842</v>
      </c>
      <c r="C10" s="746" t="s">
        <v>616</v>
      </c>
      <c r="D10" s="746" t="s">
        <v>615</v>
      </c>
      <c r="E10" s="1253" t="s">
        <v>243</v>
      </c>
      <c r="F10" s="1254"/>
      <c r="G10" s="259" t="s">
        <v>245</v>
      </c>
      <c r="H10" s="260" t="s">
        <v>617</v>
      </c>
    </row>
    <row r="11" spans="1:9" ht="38.25" customHeight="1" x14ac:dyDescent="0.3">
      <c r="A11" s="755"/>
      <c r="B11" s="756"/>
      <c r="C11" s="756"/>
      <c r="D11" s="756"/>
      <c r="E11" s="747" t="s">
        <v>9</v>
      </c>
      <c r="F11" s="748" t="s">
        <v>244</v>
      </c>
      <c r="G11" s="748" t="s">
        <v>246</v>
      </c>
      <c r="H11" s="757"/>
    </row>
    <row r="12" spans="1:9" ht="38.25" customHeight="1" x14ac:dyDescent="0.3">
      <c r="A12" s="271">
        <v>1</v>
      </c>
      <c r="B12" s="271">
        <v>2</v>
      </c>
      <c r="C12" s="271">
        <v>3</v>
      </c>
      <c r="D12" s="271">
        <v>4</v>
      </c>
      <c r="E12" s="748">
        <v>5</v>
      </c>
      <c r="F12" s="271">
        <v>6</v>
      </c>
      <c r="G12" s="270">
        <v>7</v>
      </c>
      <c r="H12" s="272">
        <v>8</v>
      </c>
    </row>
    <row r="13" spans="1:9" x14ac:dyDescent="0.3">
      <c r="A13" s="1251" t="s">
        <v>604</v>
      </c>
      <c r="B13" s="749"/>
      <c r="C13" s="750" t="s">
        <v>281</v>
      </c>
      <c r="D13" s="749"/>
      <c r="E13" s="273"/>
      <c r="F13" s="273"/>
      <c r="G13" s="273"/>
      <c r="H13" s="274"/>
    </row>
    <row r="14" spans="1:9" x14ac:dyDescent="0.3">
      <c r="A14" s="1252"/>
      <c r="B14" s="749"/>
      <c r="C14" s="750" t="s">
        <v>281</v>
      </c>
      <c r="D14" s="749"/>
      <c r="E14" s="273"/>
      <c r="F14" s="273"/>
      <c r="G14" s="273"/>
      <c r="H14" s="274"/>
    </row>
    <row r="15" spans="1:9" x14ac:dyDescent="0.3">
      <c r="A15" s="1251" t="s">
        <v>603</v>
      </c>
      <c r="B15" s="749"/>
      <c r="C15" s="750" t="s">
        <v>281</v>
      </c>
      <c r="D15" s="749"/>
      <c r="E15" s="273"/>
      <c r="F15" s="273"/>
      <c r="G15" s="273"/>
      <c r="H15" s="274"/>
    </row>
    <row r="16" spans="1:9" x14ac:dyDescent="0.3">
      <c r="A16" s="1252"/>
      <c r="B16" s="749"/>
      <c r="C16" s="750" t="s">
        <v>281</v>
      </c>
      <c r="D16" s="749"/>
      <c r="E16" s="273"/>
      <c r="F16" s="273"/>
      <c r="G16" s="273"/>
      <c r="H16" s="274"/>
    </row>
    <row r="17" spans="1:8" x14ac:dyDescent="0.3">
      <c r="A17" s="1251" t="s">
        <v>605</v>
      </c>
      <c r="B17" s="749"/>
      <c r="C17" s="750" t="s">
        <v>281</v>
      </c>
      <c r="D17" s="749"/>
      <c r="E17" s="273"/>
      <c r="F17" s="273"/>
      <c r="G17" s="273"/>
      <c r="H17" s="274"/>
    </row>
    <row r="18" spans="1:8" x14ac:dyDescent="0.3">
      <c r="A18" s="1252"/>
      <c r="B18" s="749"/>
      <c r="C18" s="750" t="s">
        <v>281</v>
      </c>
      <c r="D18" s="749"/>
      <c r="E18" s="273"/>
      <c r="F18" s="273"/>
      <c r="G18" s="273"/>
      <c r="H18" s="274"/>
    </row>
    <row r="19" spans="1:8" x14ac:dyDescent="0.3">
      <c r="A19" s="1251" t="s">
        <v>606</v>
      </c>
      <c r="B19" s="749"/>
      <c r="C19" s="750" t="s">
        <v>281</v>
      </c>
      <c r="D19" s="749"/>
      <c r="E19" s="273"/>
      <c r="F19" s="273"/>
      <c r="G19" s="273"/>
      <c r="H19" s="274"/>
    </row>
    <row r="20" spans="1:8" x14ac:dyDescent="0.3">
      <c r="A20" s="1252"/>
      <c r="B20" s="749"/>
      <c r="C20" s="750" t="s">
        <v>281</v>
      </c>
      <c r="D20" s="749"/>
      <c r="E20" s="273"/>
      <c r="F20" s="273"/>
      <c r="G20" s="273"/>
      <c r="H20" s="274"/>
    </row>
    <row r="21" spans="1:8" x14ac:dyDescent="0.3">
      <c r="A21" s="1251" t="s">
        <v>607</v>
      </c>
      <c r="B21" s="749"/>
      <c r="C21" s="750" t="s">
        <v>281</v>
      </c>
      <c r="D21" s="749"/>
      <c r="E21" s="273"/>
      <c r="F21" s="273"/>
      <c r="G21" s="273"/>
      <c r="H21" s="274"/>
    </row>
    <row r="22" spans="1:8" x14ac:dyDescent="0.3">
      <c r="A22" s="1252"/>
      <c r="B22" s="749"/>
      <c r="C22" s="750" t="s">
        <v>281</v>
      </c>
      <c r="D22" s="749"/>
      <c r="E22" s="273"/>
      <c r="F22" s="273"/>
      <c r="G22" s="273"/>
      <c r="H22" s="274"/>
    </row>
    <row r="23" spans="1:8" x14ac:dyDescent="0.3">
      <c r="A23" s="1251" t="s">
        <v>608</v>
      </c>
      <c r="B23" s="749"/>
      <c r="C23" s="750" t="s">
        <v>281</v>
      </c>
      <c r="D23" s="749"/>
      <c r="E23" s="273"/>
      <c r="F23" s="273"/>
      <c r="G23" s="273"/>
      <c r="H23" s="274"/>
    </row>
    <row r="24" spans="1:8" x14ac:dyDescent="0.3">
      <c r="A24" s="1252"/>
      <c r="B24" s="749"/>
      <c r="C24" s="750" t="s">
        <v>281</v>
      </c>
      <c r="D24" s="749"/>
      <c r="E24" s="273"/>
      <c r="F24" s="273"/>
      <c r="G24" s="273"/>
      <c r="H24" s="274"/>
    </row>
    <row r="25" spans="1:8" x14ac:dyDescent="0.3">
      <c r="A25" s="1251" t="s">
        <v>609</v>
      </c>
      <c r="B25" s="749"/>
      <c r="C25" s="750" t="s">
        <v>281</v>
      </c>
      <c r="D25" s="749"/>
      <c r="E25" s="273"/>
      <c r="F25" s="273"/>
      <c r="G25" s="273"/>
      <c r="H25" s="274"/>
    </row>
    <row r="26" spans="1:8" x14ac:dyDescent="0.3">
      <c r="A26" s="1252"/>
      <c r="B26" s="749"/>
      <c r="C26" s="750" t="s">
        <v>281</v>
      </c>
      <c r="D26" s="749"/>
      <c r="E26" s="273"/>
      <c r="F26" s="273"/>
      <c r="G26" s="273"/>
      <c r="H26" s="274"/>
    </row>
    <row r="27" spans="1:8" x14ac:dyDescent="0.3">
      <c r="A27" s="1251" t="s">
        <v>610</v>
      </c>
      <c r="B27" s="749"/>
      <c r="C27" s="750" t="s">
        <v>281</v>
      </c>
      <c r="D27" s="749"/>
      <c r="E27" s="273"/>
      <c r="F27" s="273"/>
      <c r="G27" s="273"/>
      <c r="H27" s="274"/>
    </row>
    <row r="28" spans="1:8" x14ac:dyDescent="0.3">
      <c r="A28" s="1252"/>
      <c r="B28" s="749"/>
      <c r="C28" s="750" t="s">
        <v>281</v>
      </c>
      <c r="D28" s="749"/>
      <c r="E28" s="273"/>
      <c r="F28" s="273"/>
      <c r="G28" s="273"/>
      <c r="H28" s="274"/>
    </row>
    <row r="29" spans="1:8" x14ac:dyDescent="0.3">
      <c r="A29" s="1251" t="s">
        <v>611</v>
      </c>
      <c r="B29" s="749"/>
      <c r="C29" s="750" t="s">
        <v>281</v>
      </c>
      <c r="D29" s="749"/>
      <c r="E29" s="273"/>
      <c r="F29" s="273"/>
      <c r="G29" s="273"/>
      <c r="H29" s="274"/>
    </row>
    <row r="30" spans="1:8" x14ac:dyDescent="0.3">
      <c r="A30" s="1252"/>
      <c r="B30" s="749"/>
      <c r="C30" s="750" t="s">
        <v>281</v>
      </c>
      <c r="D30" s="749"/>
      <c r="E30" s="273"/>
      <c r="F30" s="273"/>
      <c r="G30" s="273"/>
      <c r="H30" s="274"/>
    </row>
    <row r="31" spans="1:8" x14ac:dyDescent="0.3">
      <c r="A31" s="1251" t="s">
        <v>612</v>
      </c>
      <c r="B31" s="749"/>
      <c r="C31" s="750" t="s">
        <v>281</v>
      </c>
      <c r="D31" s="749"/>
      <c r="E31" s="275"/>
      <c r="F31" s="273"/>
      <c r="G31" s="273"/>
      <c r="H31" s="274"/>
    </row>
    <row r="32" spans="1:8" x14ac:dyDescent="0.3">
      <c r="A32" s="1252"/>
      <c r="B32" s="749"/>
      <c r="C32" s="750" t="s">
        <v>281</v>
      </c>
      <c r="D32" s="749"/>
      <c r="E32" s="273"/>
      <c r="F32" s="273"/>
      <c r="G32" s="273"/>
      <c r="H32" s="274"/>
    </row>
    <row r="33" spans="1:8" x14ac:dyDescent="0.3">
      <c r="A33" s="1251" t="s">
        <v>613</v>
      </c>
      <c r="B33" s="749"/>
      <c r="C33" s="750" t="s">
        <v>281</v>
      </c>
      <c r="D33" s="749"/>
      <c r="E33" s="273"/>
      <c r="F33" s="273"/>
      <c r="G33" s="273"/>
      <c r="H33" s="274"/>
    </row>
    <row r="34" spans="1:8" x14ac:dyDescent="0.3">
      <c r="A34" s="1252"/>
      <c r="B34" s="749"/>
      <c r="C34" s="750" t="s">
        <v>281</v>
      </c>
      <c r="D34" s="749"/>
      <c r="E34" s="273"/>
      <c r="F34" s="273"/>
      <c r="G34" s="273"/>
      <c r="H34" s="274"/>
    </row>
    <row r="35" spans="1:8" x14ac:dyDescent="0.3">
      <c r="A35" s="1251" t="s">
        <v>614</v>
      </c>
      <c r="B35" s="749"/>
      <c r="C35" s="750" t="s">
        <v>281</v>
      </c>
      <c r="D35" s="749"/>
      <c r="E35" s="273"/>
      <c r="F35" s="273"/>
      <c r="G35" s="273"/>
      <c r="H35" s="274"/>
    </row>
    <row r="36" spans="1:8" x14ac:dyDescent="0.3">
      <c r="A36" s="1252"/>
      <c r="B36" s="749"/>
      <c r="C36" s="750" t="s">
        <v>281</v>
      </c>
      <c r="D36" s="749"/>
      <c r="E36" s="273"/>
      <c r="F36" s="273"/>
      <c r="G36" s="273"/>
      <c r="H36" s="274"/>
    </row>
    <row r="37" spans="1:8" ht="12" customHeight="1" x14ac:dyDescent="0.3">
      <c r="A37" s="266"/>
      <c r="B37" s="266"/>
      <c r="C37" s="266"/>
      <c r="D37" s="266"/>
      <c r="E37" s="266"/>
      <c r="F37" s="266"/>
      <c r="G37" s="266"/>
      <c r="H37" s="268"/>
    </row>
    <row r="38" spans="1:8" x14ac:dyDescent="0.3">
      <c r="A38" s="156" t="s">
        <v>633</v>
      </c>
      <c r="B38" s="156"/>
      <c r="C38" s="156"/>
      <c r="D38" s="156"/>
      <c r="E38" s="266"/>
      <c r="F38" s="266"/>
      <c r="G38" s="266"/>
      <c r="H38" s="266"/>
    </row>
    <row r="39" spans="1:8" ht="36" customHeight="1" x14ac:dyDescent="0.3">
      <c r="A39" s="1255" t="s">
        <v>878</v>
      </c>
      <c r="B39" s="1255"/>
      <c r="C39" s="1255"/>
      <c r="D39" s="1255"/>
      <c r="E39" s="1255"/>
      <c r="F39" s="1255"/>
      <c r="G39" s="1255"/>
      <c r="H39" s="1255"/>
    </row>
    <row r="40" spans="1:8" ht="52.5" customHeight="1" x14ac:dyDescent="0.3">
      <c r="A40" s="1257" t="s">
        <v>635</v>
      </c>
      <c r="B40" s="1257"/>
      <c r="C40" s="1257"/>
      <c r="D40" s="1257"/>
      <c r="E40" s="1257"/>
      <c r="F40" s="1257"/>
      <c r="G40" s="1257"/>
      <c r="H40" s="1257"/>
    </row>
    <row r="41" spans="1:8" ht="18.75" customHeight="1" x14ac:dyDescent="0.3">
      <c r="A41" s="1256" t="s">
        <v>618</v>
      </c>
      <c r="B41" s="1256"/>
      <c r="C41" s="1256"/>
      <c r="D41" s="1256"/>
      <c r="E41" s="1256"/>
      <c r="F41" s="1256"/>
      <c r="G41" s="1256"/>
      <c r="H41" s="1256"/>
    </row>
    <row r="42" spans="1:8" s="49" customFormat="1" ht="78.75" customHeight="1" x14ac:dyDescent="0.3"/>
    <row r="43" spans="1:8" ht="13.5" customHeight="1" x14ac:dyDescent="0.3"/>
    <row r="44" spans="1:8" ht="27.75" customHeight="1" x14ac:dyDescent="0.3"/>
    <row r="51" ht="9.75" customHeight="1" x14ac:dyDescent="0.3"/>
    <row r="53" s="49" customFormat="1" ht="7.5" customHeight="1" x14ac:dyDescent="0.3"/>
    <row r="56" ht="24" customHeight="1" x14ac:dyDescent="0.3"/>
    <row r="63" ht="9.75" customHeight="1" x14ac:dyDescent="0.3"/>
    <row r="65" ht="6.75" customHeight="1" x14ac:dyDescent="0.3"/>
    <row r="68" ht="25.5" customHeight="1" x14ac:dyDescent="0.3"/>
    <row r="75" ht="6.75" customHeight="1" x14ac:dyDescent="0.3"/>
    <row r="77" ht="3.75" customHeight="1" x14ac:dyDescent="0.3"/>
    <row r="80" ht="22.5" customHeight="1" x14ac:dyDescent="0.3"/>
    <row r="87" ht="6.75" customHeight="1" x14ac:dyDescent="0.3"/>
    <row r="89" ht="3.75" customHeight="1" x14ac:dyDescent="0.3"/>
    <row r="92" ht="25.5" customHeight="1" x14ac:dyDescent="0.3"/>
    <row r="99" ht="6.75" customHeight="1" x14ac:dyDescent="0.3"/>
    <row r="101" ht="2.25" customHeight="1" x14ac:dyDescent="0.3"/>
    <row r="104" ht="24" customHeight="1" x14ac:dyDescent="0.3"/>
  </sheetData>
  <mergeCells count="18">
    <mergeCell ref="A39:H39"/>
    <mergeCell ref="A41:H41"/>
    <mergeCell ref="A40:H40"/>
    <mergeCell ref="A23:A24"/>
    <mergeCell ref="A25:A26"/>
    <mergeCell ref="A27:A28"/>
    <mergeCell ref="A29:A30"/>
    <mergeCell ref="A31:A32"/>
    <mergeCell ref="A33:A34"/>
    <mergeCell ref="A35:A36"/>
    <mergeCell ref="A17:A18"/>
    <mergeCell ref="A19:A20"/>
    <mergeCell ref="A21:A22"/>
    <mergeCell ref="C2:G2"/>
    <mergeCell ref="C4:G4"/>
    <mergeCell ref="E10:F10"/>
    <mergeCell ref="A13:A14"/>
    <mergeCell ref="A15:A16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70" fitToWidth="3" orientation="portrait" r:id="rId1"/>
  <headerFooter>
    <oddHeader>&amp;C&amp;A</oddHeader>
    <oddFooter>&amp;C&amp;P/&amp;N</oddFooter>
  </headerFooter>
  <rowBreaks count="1" manualBreakCount="1">
    <brk id="8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R32"/>
  <sheetViews>
    <sheetView topLeftCell="A3" zoomScaleNormal="100" zoomScaleSheetLayoutView="90" workbookViewId="0">
      <selection activeCell="F18" sqref="F18"/>
    </sheetView>
  </sheetViews>
  <sheetFormatPr defaultRowHeight="15.75" x14ac:dyDescent="0.25"/>
  <cols>
    <col min="1" max="1" width="6.1640625" style="34" customWidth="1"/>
    <col min="2" max="2" width="63.33203125" style="33" bestFit="1" customWidth="1"/>
    <col min="3" max="3" width="32" style="34" customWidth="1"/>
    <col min="4" max="4" width="14.6640625" style="34" customWidth="1"/>
    <col min="5" max="5" width="15.6640625" style="34" bestFit="1" customWidth="1"/>
    <col min="6" max="7" width="15.6640625" style="34" customWidth="1"/>
    <col min="8" max="8" width="17.1640625" style="33" customWidth="1"/>
    <col min="9" max="9" width="22.33203125" style="33" customWidth="1"/>
    <col min="10" max="10" width="14" style="33" customWidth="1"/>
    <col min="11" max="11" width="17.1640625" style="33" customWidth="1"/>
    <col min="12" max="12" width="18.6640625" style="33" customWidth="1"/>
    <col min="13" max="13" width="13.83203125" style="33" customWidth="1"/>
    <col min="14" max="14" width="9.33203125" style="33"/>
    <col min="15" max="15" width="43.1640625" style="33" customWidth="1"/>
    <col min="16" max="16384" width="9.33203125" style="33"/>
  </cols>
  <sheetData>
    <row r="1" spans="1:44" ht="16.5" thickBot="1" x14ac:dyDescent="0.3">
      <c r="A1" s="278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</row>
    <row r="2" spans="1:44" ht="17.25" thickBot="1" x14ac:dyDescent="0.35">
      <c r="A2" s="1051"/>
      <c r="B2" s="1052"/>
      <c r="C2" s="1265" t="s">
        <v>331</v>
      </c>
      <c r="D2" s="1265"/>
      <c r="E2" s="1265"/>
      <c r="F2" s="1112"/>
      <c r="G2" s="1112"/>
      <c r="H2" s="1053"/>
      <c r="I2" s="1054"/>
      <c r="J2" s="1054"/>
      <c r="K2" s="1053"/>
      <c r="L2" s="973"/>
    </row>
    <row r="3" spans="1:44" ht="16.5" thickBot="1" x14ac:dyDescent="0.3">
      <c r="A3" s="1055"/>
      <c r="B3" s="1056"/>
      <c r="C3" s="1056"/>
      <c r="D3" s="1056"/>
      <c r="E3" s="1056"/>
      <c r="F3" s="1056"/>
      <c r="G3" s="1056"/>
      <c r="H3" s="1056"/>
      <c r="I3" s="1056"/>
      <c r="J3" s="1056"/>
      <c r="K3" s="1056"/>
      <c r="L3" s="1019"/>
    </row>
    <row r="4" spans="1:44" ht="17.25" thickBot="1" x14ac:dyDescent="0.35">
      <c r="A4" s="1051"/>
      <c r="B4" s="1052"/>
      <c r="C4" s="1265" t="s">
        <v>345</v>
      </c>
      <c r="D4" s="1265"/>
      <c r="E4" s="1265"/>
      <c r="F4" s="1112"/>
      <c r="G4" s="1112"/>
      <c r="H4" s="1060"/>
      <c r="I4" s="1054"/>
      <c r="J4" s="1054"/>
      <c r="K4" s="1060"/>
      <c r="L4" s="973"/>
    </row>
    <row r="5" spans="1:44" ht="16.5" x14ac:dyDescent="0.3">
      <c r="A5" s="1050"/>
      <c r="B5" s="485"/>
      <c r="C5" s="283" t="s">
        <v>430</v>
      </c>
      <c r="D5" s="283"/>
      <c r="E5" s="283"/>
      <c r="F5" s="283"/>
      <c r="G5" s="283"/>
      <c r="H5" s="1057" t="s">
        <v>926</v>
      </c>
      <c r="I5" s="1058"/>
      <c r="J5" s="1058"/>
      <c r="K5" s="1058"/>
      <c r="L5" s="1059"/>
      <c r="M5" s="35"/>
    </row>
    <row r="6" spans="1:44" s="50" customFormat="1" ht="17.25" thickBot="1" x14ac:dyDescent="0.35">
      <c r="A6" s="287"/>
      <c r="B6" s="1020"/>
      <c r="C6" s="1021" t="s">
        <v>222</v>
      </c>
      <c r="D6" s="1021"/>
      <c r="E6" s="1021"/>
      <c r="F6" s="1021"/>
      <c r="G6" s="1021"/>
      <c r="H6" s="1022" t="s">
        <v>926</v>
      </c>
      <c r="I6" s="1020"/>
      <c r="J6" s="1020"/>
      <c r="K6" s="1020"/>
      <c r="L6" s="1023" t="s">
        <v>965</v>
      </c>
      <c r="M6" s="102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</row>
    <row r="7" spans="1:44" s="36" customFormat="1" ht="33" customHeight="1" x14ac:dyDescent="0.3">
      <c r="A7" s="1261" t="s">
        <v>85</v>
      </c>
      <c r="B7" s="1263" t="s">
        <v>35</v>
      </c>
      <c r="C7" s="1266" t="s">
        <v>88</v>
      </c>
      <c r="D7" s="1267"/>
      <c r="E7" s="1268"/>
      <c r="F7" s="1113" t="s">
        <v>970</v>
      </c>
      <c r="G7" s="1113" t="s">
        <v>971</v>
      </c>
      <c r="H7" s="1018" t="s">
        <v>923</v>
      </c>
      <c r="I7" s="1018" t="s">
        <v>952</v>
      </c>
      <c r="J7" s="1018" t="s">
        <v>953</v>
      </c>
      <c r="K7" s="1018" t="s">
        <v>954</v>
      </c>
      <c r="L7" s="1258" t="s">
        <v>36</v>
      </c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</row>
    <row r="8" spans="1:44" s="36" customFormat="1" ht="15" customHeight="1" x14ac:dyDescent="0.3">
      <c r="A8" s="1262"/>
      <c r="B8" s="1264"/>
      <c r="C8" s="289"/>
      <c r="D8" s="289"/>
      <c r="E8" s="289"/>
      <c r="F8" s="1129"/>
      <c r="G8" s="1129"/>
      <c r="H8" s="1269" t="s">
        <v>465</v>
      </c>
      <c r="I8" s="1269" t="s">
        <v>465</v>
      </c>
      <c r="J8" s="1269" t="s">
        <v>465</v>
      </c>
      <c r="K8" s="1269" t="s">
        <v>465</v>
      </c>
      <c r="L8" s="1259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</row>
    <row r="9" spans="1:44" s="51" customFormat="1" ht="30.75" thickBot="1" x14ac:dyDescent="0.35">
      <c r="A9" s="291"/>
      <c r="B9" s="292"/>
      <c r="C9" s="1025" t="s">
        <v>793</v>
      </c>
      <c r="D9" s="1025" t="s">
        <v>37</v>
      </c>
      <c r="E9" s="1025" t="s">
        <v>795</v>
      </c>
      <c r="F9" s="1130" t="s">
        <v>191</v>
      </c>
      <c r="G9" s="1130" t="s">
        <v>191</v>
      </c>
      <c r="H9" s="1270"/>
      <c r="I9" s="1270"/>
      <c r="J9" s="1270"/>
      <c r="K9" s="1270"/>
      <c r="L9" s="1260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</row>
    <row r="10" spans="1:44" s="32" customFormat="1" ht="16.5" x14ac:dyDescent="0.3">
      <c r="A10" s="677">
        <v>1</v>
      </c>
      <c r="B10" s="682" t="s">
        <v>392</v>
      </c>
      <c r="C10" s="283"/>
      <c r="D10" s="283"/>
      <c r="E10" s="283"/>
      <c r="F10" s="283"/>
      <c r="G10" s="283"/>
      <c r="H10" s="932"/>
      <c r="I10" s="283"/>
      <c r="J10" s="283"/>
      <c r="K10" s="283"/>
      <c r="L10" s="284"/>
    </row>
    <row r="11" spans="1:44" s="32" customFormat="1" ht="16.5" x14ac:dyDescent="0.3">
      <c r="A11" s="677">
        <v>2</v>
      </c>
      <c r="B11" s="678" t="s">
        <v>393</v>
      </c>
      <c r="C11" s="283"/>
      <c r="D11" s="283"/>
      <c r="E11" s="283"/>
      <c r="F11" s="283"/>
      <c r="G11" s="283"/>
      <c r="H11" s="932"/>
      <c r="I11" s="283"/>
      <c r="J11" s="283"/>
      <c r="K11" s="283"/>
      <c r="L11" s="284"/>
      <c r="O11" s="898"/>
    </row>
    <row r="12" spans="1:44" s="32" customFormat="1" ht="16.5" x14ac:dyDescent="0.3">
      <c r="A12" s="677">
        <v>3</v>
      </c>
      <c r="B12" s="678" t="s">
        <v>394</v>
      </c>
      <c r="C12" s="283"/>
      <c r="D12" s="283"/>
      <c r="E12" s="283"/>
      <c r="F12" s="283"/>
      <c r="G12" s="283"/>
      <c r="H12" s="932"/>
      <c r="I12" s="283"/>
      <c r="J12" s="283"/>
      <c r="K12" s="283"/>
      <c r="L12" s="284"/>
      <c r="O12" s="898"/>
    </row>
    <row r="13" spans="1:44" s="32" customFormat="1" ht="16.5" x14ac:dyDescent="0.3">
      <c r="A13" s="677">
        <v>4</v>
      </c>
      <c r="B13" s="326" t="s">
        <v>395</v>
      </c>
      <c r="C13" s="283"/>
      <c r="D13" s="283"/>
      <c r="E13" s="283"/>
      <c r="F13" s="283"/>
      <c r="G13" s="283"/>
      <c r="H13" s="932"/>
      <c r="I13" s="283"/>
      <c r="J13" s="283"/>
      <c r="K13" s="283"/>
      <c r="L13" s="284"/>
      <c r="O13" s="898"/>
    </row>
    <row r="14" spans="1:44" s="32" customFormat="1" ht="16.5" x14ac:dyDescent="0.3">
      <c r="A14" s="679">
        <v>5</v>
      </c>
      <c r="B14" s="326" t="s">
        <v>353</v>
      </c>
      <c r="C14" s="283"/>
      <c r="D14" s="283"/>
      <c r="E14" s="283"/>
      <c r="F14" s="283"/>
      <c r="G14" s="283"/>
      <c r="H14" s="932"/>
      <c r="I14" s="283"/>
      <c r="J14" s="283"/>
      <c r="K14" s="283"/>
      <c r="L14" s="284"/>
      <c r="O14" s="898"/>
    </row>
    <row r="15" spans="1:44" s="32" customFormat="1" ht="16.5" x14ac:dyDescent="0.3">
      <c r="A15" s="679">
        <v>6</v>
      </c>
      <c r="B15" s="326" t="s">
        <v>396</v>
      </c>
      <c r="C15" s="283"/>
      <c r="D15" s="283"/>
      <c r="E15" s="283"/>
      <c r="F15" s="283"/>
      <c r="G15" s="283"/>
      <c r="H15" s="932"/>
      <c r="I15" s="283"/>
      <c r="J15" s="283"/>
      <c r="K15" s="283"/>
      <c r="L15" s="284"/>
    </row>
    <row r="16" spans="1:44" s="32" customFormat="1" ht="16.5" x14ac:dyDescent="0.3">
      <c r="A16" s="679">
        <v>7</v>
      </c>
      <c r="B16" s="326" t="s">
        <v>397</v>
      </c>
      <c r="C16" s="283"/>
      <c r="D16" s="283"/>
      <c r="E16" s="283"/>
      <c r="F16" s="283"/>
      <c r="G16" s="283"/>
      <c r="H16" s="932"/>
      <c r="I16" s="283"/>
      <c r="J16" s="283"/>
      <c r="K16" s="283"/>
      <c r="L16" s="284"/>
    </row>
    <row r="17" spans="1:12" s="32" customFormat="1" ht="16.5" x14ac:dyDescent="0.3">
      <c r="A17" s="679">
        <v>8</v>
      </c>
      <c r="B17" s="326" t="s">
        <v>398</v>
      </c>
      <c r="C17" s="283"/>
      <c r="D17" s="283"/>
      <c r="E17" s="283"/>
      <c r="F17" s="283"/>
      <c r="G17" s="283"/>
      <c r="H17" s="932"/>
      <c r="I17" s="283"/>
      <c r="J17" s="283"/>
      <c r="K17" s="283"/>
      <c r="L17" s="284"/>
    </row>
    <row r="18" spans="1:12" s="32" customFormat="1" ht="16.5" x14ac:dyDescent="0.3">
      <c r="A18" s="679">
        <v>9</v>
      </c>
      <c r="B18" s="678" t="s">
        <v>900</v>
      </c>
      <c r="C18" s="283"/>
      <c r="D18" s="283"/>
      <c r="E18" s="283"/>
      <c r="F18" s="283">
        <v>5.3499600000000001E-2</v>
      </c>
      <c r="G18" s="285">
        <v>6.3171780000000011E-2</v>
      </c>
      <c r="H18" s="1040">
        <v>2.0250000000000001E-2</v>
      </c>
      <c r="I18" s="1040">
        <v>2.0250000000000001E-2</v>
      </c>
      <c r="J18" s="1040">
        <v>2.0250000000000001E-2</v>
      </c>
      <c r="K18" s="1040">
        <v>2.0250000000000001E-2</v>
      </c>
      <c r="L18" s="284"/>
    </row>
    <row r="19" spans="1:12" s="32" customFormat="1" ht="16.5" x14ac:dyDescent="0.3">
      <c r="A19" s="679">
        <v>10</v>
      </c>
      <c r="B19" s="326" t="s">
        <v>399</v>
      </c>
      <c r="C19" s="283"/>
      <c r="D19" s="283"/>
      <c r="E19" s="283"/>
      <c r="F19" s="283"/>
      <c r="G19" s="283"/>
      <c r="H19" s="932"/>
      <c r="I19" s="283"/>
      <c r="J19" s="283"/>
      <c r="K19" s="283"/>
      <c r="L19" s="284"/>
    </row>
    <row r="20" spans="1:12" s="32" customFormat="1" ht="16.5" x14ac:dyDescent="0.3">
      <c r="A20" s="679">
        <v>11</v>
      </c>
      <c r="B20" s="326" t="s">
        <v>400</v>
      </c>
      <c r="C20" s="283"/>
      <c r="D20" s="283"/>
      <c r="E20" s="283"/>
      <c r="F20" s="283"/>
      <c r="G20" s="283"/>
      <c r="H20" s="932"/>
      <c r="I20" s="283"/>
      <c r="J20" s="283"/>
      <c r="K20" s="283"/>
      <c r="L20" s="284"/>
    </row>
    <row r="21" spans="1:12" s="32" customFormat="1" ht="30" x14ac:dyDescent="0.3">
      <c r="A21" s="1048">
        <v>12</v>
      </c>
      <c r="B21" s="680" t="s">
        <v>401</v>
      </c>
      <c r="C21" s="283"/>
      <c r="D21" s="283"/>
      <c r="E21" s="283"/>
      <c r="F21" s="283"/>
      <c r="G21" s="283"/>
      <c r="H21" s="932"/>
      <c r="I21" s="283"/>
      <c r="J21" s="283"/>
      <c r="K21" s="283"/>
      <c r="L21" s="284"/>
    </row>
    <row r="22" spans="1:12" s="32" customFormat="1" ht="18" customHeight="1" x14ac:dyDescent="0.3">
      <c r="A22" s="1048">
        <v>13</v>
      </c>
      <c r="B22" s="681" t="s">
        <v>402</v>
      </c>
      <c r="C22" s="283"/>
      <c r="D22" s="283"/>
      <c r="E22" s="283"/>
      <c r="F22" s="283"/>
      <c r="G22" s="283"/>
      <c r="H22" s="933"/>
      <c r="I22" s="283"/>
      <c r="J22" s="283"/>
      <c r="K22" s="283"/>
      <c r="L22" s="284"/>
    </row>
    <row r="23" spans="1:12" s="32" customFormat="1" ht="15" x14ac:dyDescent="0.3">
      <c r="A23" s="1048">
        <v>14</v>
      </c>
      <c r="B23" s="681" t="s">
        <v>913</v>
      </c>
      <c r="C23" s="283">
        <v>0</v>
      </c>
      <c r="D23" s="283"/>
      <c r="E23" s="283"/>
      <c r="F23" s="283"/>
      <c r="G23" s="283"/>
      <c r="H23" s="933">
        <v>0</v>
      </c>
      <c r="I23" s="283"/>
      <c r="J23" s="283"/>
      <c r="K23" s="283"/>
      <c r="L23" s="284"/>
    </row>
    <row r="24" spans="1:12" s="32" customFormat="1" ht="15" x14ac:dyDescent="0.3">
      <c r="A24" s="1048">
        <v>15</v>
      </c>
      <c r="B24" s="681" t="s">
        <v>403</v>
      </c>
      <c r="C24" s="285"/>
      <c r="D24" s="285"/>
      <c r="E24" s="285"/>
      <c r="F24" s="285"/>
      <c r="G24" s="285"/>
      <c r="H24" s="1041">
        <v>1.55484E-3</v>
      </c>
      <c r="I24" s="1041">
        <v>2.4885000000000003E-3</v>
      </c>
      <c r="J24" s="1045">
        <v>2.5817400000000003E-3</v>
      </c>
      <c r="K24" s="1045">
        <v>2.9395799999999994E-3</v>
      </c>
      <c r="L24" s="286"/>
    </row>
    <row r="25" spans="1:12" s="32" customFormat="1" ht="15" x14ac:dyDescent="0.3">
      <c r="A25" s="1048">
        <v>16</v>
      </c>
      <c r="B25" s="681" t="s">
        <v>404</v>
      </c>
      <c r="C25" s="285"/>
      <c r="D25" s="285"/>
      <c r="E25" s="285"/>
      <c r="F25" s="285"/>
      <c r="G25" s="285">
        <v>4.2709600000000002E-4</v>
      </c>
      <c r="H25" s="934"/>
      <c r="I25" s="285"/>
      <c r="J25" s="285"/>
      <c r="K25" s="285"/>
      <c r="L25" s="286"/>
    </row>
    <row r="26" spans="1:12" s="32" customFormat="1" ht="15" x14ac:dyDescent="0.3">
      <c r="A26" s="1048">
        <v>17</v>
      </c>
      <c r="B26" s="681" t="s">
        <v>405</v>
      </c>
      <c r="C26" s="285"/>
      <c r="D26" s="285"/>
      <c r="E26" s="285"/>
      <c r="F26" s="285"/>
      <c r="G26" s="285"/>
      <c r="H26" s="934"/>
      <c r="I26" s="285"/>
      <c r="J26" s="285"/>
      <c r="K26" s="285"/>
      <c r="L26" s="286"/>
    </row>
    <row r="27" spans="1:12" s="36" customFormat="1" ht="15" x14ac:dyDescent="0.3">
      <c r="A27" s="1048">
        <v>18</v>
      </c>
      <c r="B27" s="681" t="s">
        <v>406</v>
      </c>
      <c r="C27" s="285"/>
      <c r="D27" s="285"/>
      <c r="E27" s="285"/>
      <c r="F27" s="285"/>
      <c r="G27" s="285"/>
      <c r="H27" s="934"/>
      <c r="I27" s="285"/>
      <c r="J27" s="285"/>
      <c r="K27" s="285"/>
      <c r="L27" s="286"/>
    </row>
    <row r="28" spans="1:12" s="36" customFormat="1" ht="15" x14ac:dyDescent="0.3">
      <c r="A28" s="1048">
        <v>19</v>
      </c>
      <c r="B28" s="681" t="s">
        <v>843</v>
      </c>
      <c r="C28" s="285"/>
      <c r="D28" s="285"/>
      <c r="E28" s="285"/>
      <c r="F28" s="285"/>
      <c r="G28" s="285"/>
      <c r="H28" s="934"/>
      <c r="I28" s="285"/>
      <c r="J28" s="285"/>
      <c r="K28" s="285"/>
      <c r="L28" s="286"/>
    </row>
    <row r="29" spans="1:12" s="36" customFormat="1" ht="15" x14ac:dyDescent="0.3">
      <c r="A29" s="1048">
        <v>20</v>
      </c>
      <c r="B29" s="681" t="s">
        <v>407</v>
      </c>
      <c r="C29" s="285"/>
      <c r="D29" s="285"/>
      <c r="E29" s="285"/>
      <c r="F29" s="285"/>
      <c r="G29" s="285"/>
      <c r="H29" s="934"/>
      <c r="I29" s="285"/>
      <c r="J29" s="285"/>
      <c r="K29" s="285"/>
      <c r="L29" s="286"/>
    </row>
    <row r="30" spans="1:12" s="36" customFormat="1" ht="15" x14ac:dyDescent="0.3">
      <c r="A30" s="1049" t="s">
        <v>57</v>
      </c>
      <c r="B30" s="640"/>
      <c r="C30" s="285"/>
      <c r="D30" s="285"/>
      <c r="E30" s="285"/>
      <c r="F30" s="285"/>
      <c r="G30" s="285"/>
      <c r="H30" s="934"/>
      <c r="I30" s="285"/>
      <c r="J30" s="285"/>
      <c r="K30" s="285"/>
      <c r="L30" s="286"/>
    </row>
    <row r="31" spans="1:12" ht="17.25" thickBot="1" x14ac:dyDescent="0.35">
      <c r="A31" s="287"/>
      <c r="B31" s="288" t="s">
        <v>53</v>
      </c>
      <c r="C31" s="276"/>
      <c r="D31" s="276"/>
      <c r="E31" s="276"/>
      <c r="F31" s="1042">
        <v>5.3499600000000001E-2</v>
      </c>
      <c r="G31" s="1042">
        <v>6.3598876000000013E-2</v>
      </c>
      <c r="H31" s="1042">
        <v>2.1804839999999999E-2</v>
      </c>
      <c r="I31" s="1042">
        <v>2.2738500000000002E-2</v>
      </c>
      <c r="J31" s="1042">
        <v>2.283174E-2</v>
      </c>
      <c r="K31" s="1042">
        <v>2.3189580000000001E-2</v>
      </c>
      <c r="L31" s="277"/>
    </row>
    <row r="32" spans="1:12" ht="16.5" x14ac:dyDescent="0.25">
      <c r="A32" s="156"/>
      <c r="I32" s="279"/>
      <c r="J32" s="279"/>
      <c r="K32" s="279"/>
    </row>
  </sheetData>
  <mergeCells count="10">
    <mergeCell ref="L7:L9"/>
    <mergeCell ref="A7:A8"/>
    <mergeCell ref="B7:B8"/>
    <mergeCell ref="C2:E2"/>
    <mergeCell ref="C4:E4"/>
    <mergeCell ref="C7:E7"/>
    <mergeCell ref="H8:H9"/>
    <mergeCell ref="I8:I9"/>
    <mergeCell ref="J8:J9"/>
    <mergeCell ref="K8:K9"/>
  </mergeCells>
  <phoneticPr fontId="0" type="noConversion"/>
  <pageMargins left="0.27559055118110237" right="0.23622047244094491" top="0.98425196850393704" bottom="0.98425196850393704" header="0.51181102362204722" footer="0.51181102362204722"/>
  <pageSetup paperSize="8" scale="90" fitToWidth="2" fitToHeight="2" orientation="landscape" horizontalDpi="1200" verticalDpi="1200" r:id="rId1"/>
  <headerFooter alignWithMargins="0">
    <oddHeader>&amp;A</oddHeader>
    <oddFooter>&amp;C&amp;P/&amp;N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5"/>
  <sheetViews>
    <sheetView topLeftCell="B1" zoomScale="70" zoomScaleNormal="70" zoomScalePageLayoutView="70" workbookViewId="0">
      <selection activeCell="D19" sqref="D19"/>
    </sheetView>
  </sheetViews>
  <sheetFormatPr defaultRowHeight="12.75" x14ac:dyDescent="0.2"/>
  <cols>
    <col min="1" max="1" width="9.33203125" style="119"/>
    <col min="2" max="2" width="66.5" style="119" customWidth="1"/>
    <col min="3" max="3" width="17.5" style="119" customWidth="1"/>
    <col min="4" max="4" width="21.33203125" style="119" customWidth="1"/>
    <col min="5" max="5" width="20.1640625" style="119" customWidth="1"/>
    <col min="6" max="6" width="18" style="119" customWidth="1"/>
    <col min="7" max="7" width="25.1640625" style="119" customWidth="1"/>
    <col min="8" max="8" width="18.6640625" style="119" customWidth="1"/>
    <col min="9" max="9" width="19.6640625" style="119" customWidth="1"/>
    <col min="10" max="10" width="19.83203125" style="119" customWidth="1"/>
    <col min="11" max="11" width="17.1640625" style="119" customWidth="1"/>
    <col min="12" max="12" width="16.83203125" style="119" customWidth="1"/>
    <col min="13" max="13" width="21.5" style="119" customWidth="1"/>
    <col min="14" max="14" width="15.6640625" style="119" customWidth="1"/>
    <col min="15" max="16384" width="9.33203125" style="119"/>
  </cols>
  <sheetData>
    <row r="1" spans="1:14" ht="15.75" x14ac:dyDescent="0.2">
      <c r="A1" s="293"/>
      <c r="B1" s="217"/>
      <c r="C1" s="293"/>
      <c r="D1" s="293"/>
      <c r="E1" s="293"/>
      <c r="F1" s="293"/>
      <c r="G1" s="293"/>
      <c r="H1" s="217"/>
      <c r="I1" s="217"/>
      <c r="J1" s="217"/>
      <c r="K1" s="217"/>
      <c r="L1" s="218"/>
      <c r="M1" s="218"/>
      <c r="N1" s="218"/>
    </row>
    <row r="2" spans="1:14" ht="16.5" thickBot="1" x14ac:dyDescent="0.25">
      <c r="A2" s="293"/>
      <c r="B2" s="217"/>
      <c r="C2" s="293"/>
      <c r="D2" s="293"/>
      <c r="E2" s="293"/>
      <c r="F2" s="293"/>
      <c r="G2" s="293"/>
      <c r="H2" s="217"/>
      <c r="I2" s="217"/>
      <c r="J2" s="218"/>
      <c r="K2" s="217"/>
      <c r="L2" s="218"/>
      <c r="M2" s="218"/>
      <c r="N2" s="218"/>
    </row>
    <row r="3" spans="1:14" ht="19.5" thickBot="1" x14ac:dyDescent="0.25">
      <c r="A3" s="293"/>
      <c r="B3" s="1278" t="s">
        <v>332</v>
      </c>
      <c r="C3" s="1279"/>
      <c r="D3" s="1279"/>
      <c r="E3" s="1279"/>
      <c r="F3" s="1279"/>
      <c r="G3" s="1279"/>
      <c r="H3" s="1279"/>
      <c r="I3" s="1280"/>
      <c r="J3" s="218"/>
      <c r="K3" s="294"/>
      <c r="L3" s="218"/>
      <c r="M3" s="218"/>
      <c r="N3" s="218"/>
    </row>
    <row r="4" spans="1:14" ht="16.5" thickBot="1" x14ac:dyDescent="0.25">
      <c r="A4" s="293"/>
      <c r="B4" s="217"/>
      <c r="C4" s="293"/>
      <c r="D4" s="293"/>
      <c r="E4" s="293"/>
      <c r="F4" s="293"/>
      <c r="G4" s="293"/>
      <c r="H4" s="217"/>
      <c r="I4" s="217"/>
      <c r="J4" s="218"/>
      <c r="K4" s="295"/>
      <c r="L4" s="218"/>
      <c r="M4" s="218"/>
      <c r="N4" s="218"/>
    </row>
    <row r="5" spans="1:14" ht="19.5" thickBot="1" x14ac:dyDescent="0.25">
      <c r="A5" s="293"/>
      <c r="B5" s="1278" t="s">
        <v>275</v>
      </c>
      <c r="C5" s="1279"/>
      <c r="D5" s="1279"/>
      <c r="E5" s="1279"/>
      <c r="F5" s="1279"/>
      <c r="G5" s="1279"/>
      <c r="H5" s="1279"/>
      <c r="I5" s="1280"/>
      <c r="J5" s="218"/>
      <c r="K5" s="296"/>
      <c r="L5" s="218"/>
      <c r="M5" s="218"/>
      <c r="N5" s="218"/>
    </row>
    <row r="6" spans="1:14" ht="15.75" x14ac:dyDescent="0.25">
      <c r="A6" s="293"/>
      <c r="B6" s="218" t="s">
        <v>430</v>
      </c>
      <c r="C6" s="141" t="s">
        <v>924</v>
      </c>
      <c r="D6" s="142"/>
      <c r="E6" s="142"/>
      <c r="F6" s="217"/>
      <c r="G6" s="217"/>
      <c r="H6" s="218"/>
      <c r="I6" s="218"/>
      <c r="J6" s="218"/>
      <c r="K6" s="217"/>
      <c r="L6" s="218"/>
      <c r="M6" s="218"/>
      <c r="N6" s="218"/>
    </row>
    <row r="7" spans="1:14" ht="30.75" x14ac:dyDescent="0.45">
      <c r="A7" s="293"/>
      <c r="B7" s="218" t="s">
        <v>222</v>
      </c>
      <c r="C7" s="141" t="s">
        <v>924</v>
      </c>
      <c r="D7" s="142"/>
      <c r="E7" s="142"/>
      <c r="F7" s="217"/>
      <c r="G7" s="217"/>
      <c r="H7" s="218"/>
      <c r="I7" s="218"/>
      <c r="J7" s="218"/>
      <c r="K7" s="217"/>
      <c r="L7" s="856" t="s">
        <v>887</v>
      </c>
      <c r="M7" s="218"/>
      <c r="N7" s="218"/>
    </row>
    <row r="8" spans="1:14" ht="16.5" thickBot="1" x14ac:dyDescent="0.25">
      <c r="A8" s="297"/>
      <c r="B8" s="298"/>
      <c r="C8" s="295"/>
      <c r="D8" s="295"/>
      <c r="E8" s="297"/>
      <c r="F8" s="297"/>
      <c r="G8" s="297"/>
      <c r="H8" s="218"/>
      <c r="I8" s="218"/>
      <c r="J8" s="218"/>
      <c r="K8" s="218"/>
      <c r="L8" s="218"/>
      <c r="M8" s="1281"/>
      <c r="N8" s="1281"/>
    </row>
    <row r="9" spans="1:14" ht="16.5" x14ac:dyDescent="0.2">
      <c r="A9" s="1271" t="s">
        <v>34</v>
      </c>
      <c r="B9" s="1282" t="s">
        <v>467</v>
      </c>
      <c r="C9" s="1273" t="s">
        <v>88</v>
      </c>
      <c r="D9" s="1274"/>
      <c r="E9" s="1274"/>
      <c r="F9" s="1274"/>
      <c r="G9" s="1274"/>
      <c r="H9" s="1275"/>
      <c r="I9" s="1273" t="s">
        <v>364</v>
      </c>
      <c r="J9" s="1274"/>
      <c r="K9" s="1274"/>
      <c r="L9" s="1274"/>
      <c r="M9" s="1274"/>
      <c r="N9" s="1275"/>
    </row>
    <row r="10" spans="1:14" ht="12.75" customHeight="1" x14ac:dyDescent="0.2">
      <c r="A10" s="1272"/>
      <c r="B10" s="1283"/>
      <c r="C10" s="1276" t="s">
        <v>800</v>
      </c>
      <c r="D10" s="1276" t="s">
        <v>290</v>
      </c>
      <c r="E10" s="1276" t="s">
        <v>291</v>
      </c>
      <c r="F10" s="1276" t="s">
        <v>274</v>
      </c>
      <c r="G10" s="1276" t="s">
        <v>289</v>
      </c>
      <c r="H10" s="1276" t="s">
        <v>354</v>
      </c>
      <c r="I10" s="1276" t="s">
        <v>288</v>
      </c>
      <c r="J10" s="1276" t="s">
        <v>290</v>
      </c>
      <c r="K10" s="1276" t="s">
        <v>291</v>
      </c>
      <c r="L10" s="1276" t="s">
        <v>274</v>
      </c>
      <c r="M10" s="1276" t="s">
        <v>289</v>
      </c>
      <c r="N10" s="1276" t="s">
        <v>354</v>
      </c>
    </row>
    <row r="11" spans="1:14" ht="70.5" customHeight="1" x14ac:dyDescent="0.2">
      <c r="A11" s="300"/>
      <c r="B11" s="301"/>
      <c r="C11" s="1277"/>
      <c r="D11" s="1277"/>
      <c r="E11" s="1277"/>
      <c r="F11" s="1277"/>
      <c r="G11" s="1277"/>
      <c r="H11" s="1277"/>
      <c r="I11" s="1277"/>
      <c r="J11" s="1277"/>
      <c r="K11" s="1277"/>
      <c r="L11" s="1277"/>
      <c r="M11" s="1277"/>
      <c r="N11" s="1277"/>
    </row>
    <row r="12" spans="1:14" ht="16.5" x14ac:dyDescent="0.2">
      <c r="A12" s="300">
        <v>1</v>
      </c>
      <c r="B12" s="301">
        <v>2</v>
      </c>
      <c r="C12" s="290">
        <v>3</v>
      </c>
      <c r="D12" s="290">
        <v>4</v>
      </c>
      <c r="E12" s="290">
        <v>5</v>
      </c>
      <c r="F12" s="290">
        <v>6</v>
      </c>
      <c r="G12" s="290">
        <v>7</v>
      </c>
      <c r="H12" s="290">
        <v>8</v>
      </c>
      <c r="I12" s="290">
        <v>9</v>
      </c>
      <c r="J12" s="290">
        <v>10</v>
      </c>
      <c r="K12" s="290">
        <v>11</v>
      </c>
      <c r="L12" s="290">
        <v>12</v>
      </c>
      <c r="M12" s="290">
        <v>13</v>
      </c>
      <c r="N12" s="290">
        <v>14</v>
      </c>
    </row>
    <row r="13" spans="1:14" s="120" customFormat="1" ht="22.5" hidden="1" customHeight="1" x14ac:dyDescent="0.3">
      <c r="A13" s="641" t="s">
        <v>38</v>
      </c>
      <c r="B13" s="642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</row>
    <row r="14" spans="1:14" s="120" customFormat="1" ht="22.5" hidden="1" customHeight="1" x14ac:dyDescent="0.3">
      <c r="A14" s="643"/>
      <c r="B14" s="644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</row>
    <row r="15" spans="1:14" s="120" customFormat="1" ht="22.5" hidden="1" customHeight="1" x14ac:dyDescent="0.3">
      <c r="A15" s="643"/>
      <c r="B15" s="645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</row>
    <row r="16" spans="1:14" s="120" customFormat="1" ht="22.5" customHeight="1" x14ac:dyDescent="0.3">
      <c r="A16" s="673">
        <v>1</v>
      </c>
      <c r="B16" s="672" t="s">
        <v>408</v>
      </c>
      <c r="C16" s="299"/>
      <c r="D16" s="299"/>
      <c r="E16" s="299"/>
      <c r="F16" s="299"/>
      <c r="G16" s="299"/>
      <c r="H16" s="299"/>
      <c r="I16" s="299"/>
      <c r="J16" s="299"/>
      <c r="K16" s="299"/>
      <c r="L16" s="299"/>
      <c r="M16" s="299"/>
      <c r="N16" s="299"/>
    </row>
    <row r="17" spans="1:14" s="120" customFormat="1" ht="22.5" customHeight="1" x14ac:dyDescent="0.25">
      <c r="A17" s="244"/>
      <c r="B17" s="250" t="s">
        <v>281</v>
      </c>
      <c r="C17" s="299"/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</row>
    <row r="18" spans="1:14" s="120" customFormat="1" ht="22.5" customHeight="1" x14ac:dyDescent="0.25">
      <c r="A18" s="244"/>
      <c r="B18" s="250" t="s">
        <v>468</v>
      </c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</row>
    <row r="19" spans="1:14" s="120" customFormat="1" ht="22.5" customHeight="1" x14ac:dyDescent="0.25">
      <c r="A19" s="244"/>
      <c r="B19" s="250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</row>
    <row r="20" spans="1:14" s="120" customFormat="1" ht="22.5" customHeight="1" x14ac:dyDescent="0.25">
      <c r="A20" s="244"/>
      <c r="B20" s="250"/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</row>
    <row r="21" spans="1:14" s="120" customFormat="1" ht="22.5" customHeight="1" x14ac:dyDescent="0.25">
      <c r="A21" s="244"/>
      <c r="B21" s="250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</row>
    <row r="22" spans="1:14" s="120" customFormat="1" ht="22.5" customHeight="1" x14ac:dyDescent="0.25">
      <c r="A22" s="244"/>
      <c r="B22" s="250"/>
      <c r="C22" s="299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</row>
    <row r="23" spans="1:14" ht="15.75" x14ac:dyDescent="0.25">
      <c r="A23" s="244"/>
      <c r="B23" s="676"/>
      <c r="C23" s="683"/>
      <c r="D23" s="683"/>
      <c r="E23" s="683"/>
      <c r="F23" s="683"/>
      <c r="G23" s="683"/>
      <c r="H23" s="683"/>
      <c r="I23" s="683"/>
      <c r="J23" s="683"/>
      <c r="K23" s="683"/>
      <c r="L23" s="683"/>
      <c r="M23" s="683"/>
      <c r="N23" s="683"/>
    </row>
    <row r="24" spans="1:14" ht="15.75" x14ac:dyDescent="0.25">
      <c r="A24" s="244"/>
      <c r="B24" s="676"/>
      <c r="C24" s="683"/>
      <c r="D24" s="683"/>
      <c r="E24" s="683"/>
      <c r="F24" s="683"/>
      <c r="G24" s="683"/>
      <c r="H24" s="683"/>
      <c r="I24" s="683"/>
      <c r="J24" s="683"/>
      <c r="K24" s="683"/>
      <c r="L24" s="683"/>
      <c r="M24" s="683"/>
      <c r="N24" s="683"/>
    </row>
    <row r="25" spans="1:14" ht="15.75" x14ac:dyDescent="0.25">
      <c r="A25" s="244"/>
      <c r="B25" s="676" t="s">
        <v>370</v>
      </c>
      <c r="C25" s="683"/>
      <c r="D25" s="683"/>
      <c r="E25" s="683"/>
      <c r="F25" s="683"/>
      <c r="G25" s="683"/>
      <c r="H25" s="683"/>
      <c r="I25" s="683"/>
      <c r="J25" s="683"/>
      <c r="K25" s="683"/>
      <c r="L25" s="683"/>
      <c r="M25" s="683"/>
      <c r="N25" s="683"/>
    </row>
  </sheetData>
  <mergeCells count="19">
    <mergeCell ref="B3:I3"/>
    <mergeCell ref="B5:I5"/>
    <mergeCell ref="I9:N9"/>
    <mergeCell ref="I10:I11"/>
    <mergeCell ref="J10:J11"/>
    <mergeCell ref="K10:K11"/>
    <mergeCell ref="L10:L11"/>
    <mergeCell ref="M10:M11"/>
    <mergeCell ref="N10:N11"/>
    <mergeCell ref="M8:N8"/>
    <mergeCell ref="B9:B10"/>
    <mergeCell ref="A9:A10"/>
    <mergeCell ref="C9:H9"/>
    <mergeCell ref="C10:C11"/>
    <mergeCell ref="D10:D11"/>
    <mergeCell ref="E10:E11"/>
    <mergeCell ref="F10:F11"/>
    <mergeCell ref="G10:G11"/>
    <mergeCell ref="H10:H11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7" fitToWidth="0" fitToHeight="2" pageOrder="overThenDown" orientation="landscape" r:id="rId1"/>
  <headerFooter>
    <oddFooter>&amp;C&amp;P/&amp;N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T81"/>
  <sheetViews>
    <sheetView topLeftCell="A4" zoomScaleNormal="100" zoomScaleSheetLayoutView="75" workbookViewId="0">
      <selection activeCell="G13" sqref="G13"/>
    </sheetView>
  </sheetViews>
  <sheetFormatPr defaultColWidth="21" defaultRowHeight="12.75" x14ac:dyDescent="0.2"/>
  <cols>
    <col min="1" max="1" width="7.83203125" style="302" customWidth="1"/>
    <col min="2" max="2" width="35.5" style="121" customWidth="1"/>
    <col min="3" max="5" width="18.33203125" style="121" customWidth="1"/>
    <col min="6" max="6" width="15.6640625" style="121" customWidth="1"/>
    <col min="7" max="7" width="15.5" style="121" customWidth="1"/>
    <col min="8" max="8" width="21" style="121" customWidth="1"/>
    <col min="9" max="9" width="17.83203125" style="121" customWidth="1"/>
    <col min="10" max="10" width="15" style="121" customWidth="1"/>
    <col min="11" max="11" width="15.33203125" style="121" customWidth="1"/>
    <col min="12" max="12" width="23" style="122" customWidth="1"/>
    <col min="13" max="20" width="21" style="122" customWidth="1"/>
    <col min="21" max="16384" width="21" style="121"/>
  </cols>
  <sheetData>
    <row r="1" spans="1:72" ht="13.5" thickBot="1" x14ac:dyDescent="0.25"/>
    <row r="2" spans="1:72" ht="16.5" customHeight="1" thickBot="1" x14ac:dyDescent="0.25">
      <c r="A2" s="306"/>
      <c r="B2" s="218"/>
      <c r="C2" s="308" t="s">
        <v>306</v>
      </c>
      <c r="D2" s="309"/>
      <c r="E2" s="309"/>
      <c r="F2" s="309"/>
      <c r="G2" s="310"/>
      <c r="H2" s="311"/>
      <c r="I2" s="311"/>
      <c r="J2" s="311"/>
      <c r="K2" s="311"/>
      <c r="L2" s="307"/>
    </row>
    <row r="3" spans="1:72" ht="14.25" thickBot="1" x14ac:dyDescent="0.25">
      <c r="A3" s="306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307"/>
    </row>
    <row r="4" spans="1:72" ht="16.5" customHeight="1" thickBot="1" x14ac:dyDescent="0.25">
      <c r="A4" s="306"/>
      <c r="B4" s="218"/>
      <c r="C4" s="308" t="s">
        <v>201</v>
      </c>
      <c r="D4" s="309"/>
      <c r="E4" s="309"/>
      <c r="F4" s="684"/>
      <c r="G4" s="312"/>
      <c r="H4" s="313"/>
      <c r="I4" s="313"/>
      <c r="J4" s="313"/>
      <c r="K4" s="313"/>
      <c r="L4" s="307"/>
    </row>
    <row r="5" spans="1:72" ht="15.75" x14ac:dyDescent="0.25">
      <c r="A5" s="306"/>
      <c r="B5" s="218"/>
      <c r="C5" s="218" t="s">
        <v>430</v>
      </c>
      <c r="D5" s="218"/>
      <c r="E5" s="218"/>
      <c r="F5" s="218"/>
      <c r="G5" s="141" t="s">
        <v>922</v>
      </c>
      <c r="H5" s="142"/>
      <c r="I5" s="142"/>
      <c r="J5" s="218"/>
      <c r="K5" s="218"/>
      <c r="L5" s="307"/>
    </row>
    <row r="6" spans="1:72" ht="30.75" x14ac:dyDescent="0.45">
      <c r="A6" s="306"/>
      <c r="B6" s="218"/>
      <c r="C6" s="218" t="s">
        <v>222</v>
      </c>
      <c r="D6" s="218"/>
      <c r="E6" s="218"/>
      <c r="F6" s="218"/>
      <c r="G6" s="141" t="s">
        <v>922</v>
      </c>
      <c r="H6" s="142"/>
      <c r="I6" s="142"/>
      <c r="J6" s="218"/>
      <c r="K6" s="856" t="s">
        <v>887</v>
      </c>
      <c r="L6" s="307"/>
    </row>
    <row r="7" spans="1:72" s="124" customFormat="1" ht="14.25" thickBot="1" x14ac:dyDescent="0.25">
      <c r="A7" s="314"/>
      <c r="B7" s="298"/>
      <c r="C7" s="307"/>
      <c r="D7" s="307"/>
      <c r="E7" s="307"/>
      <c r="F7" s="307"/>
      <c r="G7" s="307"/>
      <c r="H7" s="298"/>
      <c r="I7" s="307"/>
      <c r="J7" s="307"/>
      <c r="K7" s="307"/>
      <c r="L7" s="298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</row>
    <row r="8" spans="1:72" s="126" customFormat="1" ht="15" x14ac:dyDescent="0.2">
      <c r="A8" s="1284" t="s">
        <v>622</v>
      </c>
      <c r="B8" s="1287" t="s">
        <v>35</v>
      </c>
      <c r="C8" s="1264" t="s">
        <v>88</v>
      </c>
      <c r="D8" s="1264"/>
      <c r="E8" s="1264"/>
      <c r="F8" s="1293" t="s">
        <v>89</v>
      </c>
      <c r="G8" s="1294"/>
      <c r="H8" s="1294"/>
      <c r="I8" s="315" t="s">
        <v>348</v>
      </c>
      <c r="J8" s="315" t="s">
        <v>621</v>
      </c>
      <c r="K8" s="315" t="s">
        <v>621</v>
      </c>
      <c r="L8" s="1290" t="s">
        <v>36</v>
      </c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</row>
    <row r="9" spans="1:72" s="126" customFormat="1" ht="18.75" customHeight="1" x14ac:dyDescent="0.2">
      <c r="A9" s="1285"/>
      <c r="B9" s="1288"/>
      <c r="C9" s="827"/>
      <c r="D9" s="827"/>
      <c r="E9" s="827"/>
      <c r="F9" s="766" t="s">
        <v>131</v>
      </c>
      <c r="G9" s="1295" t="s">
        <v>382</v>
      </c>
      <c r="H9" s="1295" t="s">
        <v>801</v>
      </c>
      <c r="I9" s="316" t="s">
        <v>134</v>
      </c>
      <c r="J9" s="316" t="s">
        <v>358</v>
      </c>
      <c r="K9" s="316" t="s">
        <v>359</v>
      </c>
      <c r="L9" s="1291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</row>
    <row r="10" spans="1:72" s="127" customFormat="1" ht="33.75" customHeight="1" thickBot="1" x14ac:dyDescent="0.25">
      <c r="A10" s="1286"/>
      <c r="B10" s="1289"/>
      <c r="C10" s="824" t="s">
        <v>793</v>
      </c>
      <c r="D10" s="824" t="s">
        <v>845</v>
      </c>
      <c r="E10" s="824" t="s">
        <v>846</v>
      </c>
      <c r="F10" s="767" t="s">
        <v>132</v>
      </c>
      <c r="G10" s="1296"/>
      <c r="H10" s="1296"/>
      <c r="I10" s="317" t="s">
        <v>466</v>
      </c>
      <c r="J10" s="317" t="s">
        <v>466</v>
      </c>
      <c r="K10" s="317" t="s">
        <v>466</v>
      </c>
      <c r="L10" s="1292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</row>
    <row r="11" spans="1:72" s="127" customFormat="1" ht="15.75" thickBot="1" x14ac:dyDescent="0.25">
      <c r="A11" s="772">
        <v>1</v>
      </c>
      <c r="B11" s="318">
        <v>2</v>
      </c>
      <c r="C11" s="824">
        <v>3</v>
      </c>
      <c r="D11" s="824">
        <v>4</v>
      </c>
      <c r="E11" s="824" t="s">
        <v>799</v>
      </c>
      <c r="F11" s="834">
        <v>6</v>
      </c>
      <c r="G11" s="318">
        <v>7</v>
      </c>
      <c r="H11" s="768">
        <v>8</v>
      </c>
      <c r="I11" s="768">
        <v>9</v>
      </c>
      <c r="J11" s="319">
        <v>10</v>
      </c>
      <c r="K11" s="816">
        <v>11</v>
      </c>
      <c r="L11" s="816">
        <v>12</v>
      </c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</row>
    <row r="12" spans="1:72" s="126" customFormat="1" ht="18.75" customHeight="1" x14ac:dyDescent="0.2">
      <c r="A12" s="320" t="s">
        <v>38</v>
      </c>
      <c r="B12" s="321" t="s">
        <v>51</v>
      </c>
      <c r="C12" s="682"/>
      <c r="D12" s="682"/>
      <c r="E12" s="682"/>
      <c r="F12" s="322"/>
      <c r="G12" s="322"/>
      <c r="H12" s="322"/>
      <c r="I12" s="322"/>
      <c r="J12" s="769"/>
      <c r="K12" s="769"/>
      <c r="L12" s="323"/>
      <c r="M12" s="125"/>
      <c r="N12" s="125"/>
      <c r="O12" s="125"/>
      <c r="P12" s="125"/>
      <c r="Q12" s="125"/>
      <c r="R12" s="125"/>
      <c r="S12" s="125"/>
    </row>
    <row r="13" spans="1:72" s="126" customFormat="1" ht="54" customHeight="1" x14ac:dyDescent="0.2">
      <c r="A13" s="324">
        <v>1</v>
      </c>
      <c r="B13" s="325" t="s">
        <v>844</v>
      </c>
      <c r="C13" s="326"/>
      <c r="D13" s="326"/>
      <c r="E13" s="326"/>
      <c r="F13" s="326"/>
      <c r="G13" s="326"/>
      <c r="H13" s="326"/>
      <c r="I13" s="326"/>
      <c r="J13" s="770"/>
      <c r="K13" s="770"/>
      <c r="L13" s="327"/>
      <c r="M13" s="125"/>
      <c r="N13" s="125"/>
      <c r="O13" s="125"/>
      <c r="P13" s="125"/>
      <c r="Q13" s="125"/>
      <c r="R13" s="125"/>
      <c r="S13" s="125"/>
    </row>
    <row r="14" spans="1:72" s="126" customFormat="1" ht="34.5" customHeight="1" x14ac:dyDescent="0.2">
      <c r="A14" s="324">
        <v>2</v>
      </c>
      <c r="B14" s="668" t="s">
        <v>460</v>
      </c>
      <c r="C14" s="326"/>
      <c r="D14" s="326"/>
      <c r="E14" s="326"/>
      <c r="F14" s="326"/>
      <c r="G14" s="326"/>
      <c r="H14" s="326"/>
      <c r="I14" s="326"/>
      <c r="J14" s="770"/>
      <c r="K14" s="770"/>
      <c r="L14" s="327"/>
      <c r="M14" s="125"/>
      <c r="N14" s="125"/>
      <c r="O14" s="125"/>
      <c r="P14" s="125"/>
      <c r="Q14" s="125"/>
      <c r="R14" s="125"/>
      <c r="S14" s="125"/>
    </row>
    <row r="15" spans="1:72" s="126" customFormat="1" ht="20.25" customHeight="1" x14ac:dyDescent="0.2">
      <c r="A15" s="324">
        <v>4</v>
      </c>
      <c r="B15" s="328" t="s">
        <v>52</v>
      </c>
      <c r="C15" s="326"/>
      <c r="D15" s="326"/>
      <c r="E15" s="326"/>
      <c r="F15" s="326"/>
      <c r="G15" s="326"/>
      <c r="H15" s="326"/>
      <c r="I15" s="326"/>
      <c r="J15" s="770"/>
      <c r="K15" s="770"/>
      <c r="L15" s="327"/>
      <c r="M15" s="125"/>
      <c r="N15" s="125"/>
      <c r="O15" s="125"/>
      <c r="P15" s="125"/>
      <c r="Q15" s="125"/>
      <c r="R15" s="125"/>
      <c r="S15" s="125"/>
    </row>
    <row r="16" spans="1:72" s="126" customFormat="1" ht="21.75" customHeight="1" thickBot="1" x14ac:dyDescent="0.25">
      <c r="A16" s="329"/>
      <c r="B16" s="330" t="s">
        <v>53</v>
      </c>
      <c r="C16" s="331"/>
      <c r="D16" s="331"/>
      <c r="E16" s="331"/>
      <c r="F16" s="331"/>
      <c r="G16" s="331"/>
      <c r="H16" s="331"/>
      <c r="I16" s="331"/>
      <c r="J16" s="771"/>
      <c r="K16" s="771"/>
      <c r="L16" s="332"/>
      <c r="M16" s="125"/>
      <c r="N16" s="125"/>
      <c r="O16" s="125"/>
      <c r="P16" s="125"/>
      <c r="Q16" s="125"/>
      <c r="R16" s="125"/>
      <c r="S16" s="125"/>
    </row>
    <row r="17" spans="1:20" s="126" customFormat="1" ht="15" x14ac:dyDescent="0.2">
      <c r="A17" s="304"/>
      <c r="B17" s="125"/>
      <c r="C17" s="128"/>
      <c r="D17" s="128"/>
      <c r="E17" s="128"/>
      <c r="F17" s="128"/>
      <c r="G17" s="128"/>
      <c r="H17" s="128"/>
      <c r="I17" s="128"/>
      <c r="J17" s="128"/>
      <c r="K17" s="128"/>
      <c r="L17" s="125"/>
      <c r="M17" s="125"/>
      <c r="N17" s="125"/>
      <c r="O17" s="125"/>
      <c r="P17" s="125"/>
      <c r="Q17" s="125"/>
      <c r="R17" s="125"/>
      <c r="S17" s="125"/>
      <c r="T17" s="125"/>
    </row>
    <row r="18" spans="1:20" s="126" customFormat="1" ht="16.5" x14ac:dyDescent="0.2">
      <c r="A18" s="156" t="s">
        <v>878</v>
      </c>
      <c r="B18" s="129"/>
      <c r="C18" s="128"/>
      <c r="D18" s="128"/>
      <c r="E18" s="128"/>
      <c r="F18" s="128"/>
      <c r="G18" s="128"/>
      <c r="H18" s="128"/>
      <c r="I18" s="128"/>
      <c r="J18" s="128"/>
      <c r="K18" s="128"/>
      <c r="L18" s="125"/>
      <c r="M18" s="125"/>
      <c r="N18" s="125"/>
      <c r="O18" s="125"/>
      <c r="P18" s="125"/>
      <c r="Q18" s="125"/>
      <c r="R18" s="125"/>
      <c r="S18" s="125"/>
      <c r="T18" s="125"/>
    </row>
    <row r="19" spans="1:20" ht="15" x14ac:dyDescent="0.2">
      <c r="A19" s="303"/>
      <c r="C19" s="123"/>
      <c r="D19" s="123"/>
      <c r="E19" s="123"/>
      <c r="F19" s="123"/>
      <c r="G19" s="123"/>
      <c r="H19" s="123"/>
      <c r="I19" s="123"/>
      <c r="J19" s="123"/>
      <c r="K19" s="123"/>
    </row>
    <row r="20" spans="1:20" ht="15" x14ac:dyDescent="0.2">
      <c r="A20" s="303"/>
      <c r="B20" s="123"/>
      <c r="C20" s="123"/>
      <c r="D20" s="123"/>
      <c r="E20" s="123"/>
      <c r="F20" s="123"/>
      <c r="G20" s="123"/>
      <c r="H20" s="123"/>
      <c r="I20" s="123"/>
      <c r="J20" s="123"/>
      <c r="K20" s="123"/>
    </row>
    <row r="21" spans="1:20" ht="15" x14ac:dyDescent="0.2">
      <c r="A21" s="303"/>
      <c r="B21" s="123"/>
      <c r="C21" s="123"/>
      <c r="D21" s="123"/>
      <c r="E21" s="123"/>
      <c r="F21" s="123"/>
      <c r="G21" s="123"/>
      <c r="H21" s="123"/>
      <c r="I21" s="123"/>
      <c r="J21" s="123"/>
      <c r="K21" s="123"/>
    </row>
    <row r="22" spans="1:20" ht="15" x14ac:dyDescent="0.2">
      <c r="A22" s="303"/>
      <c r="B22" s="123"/>
      <c r="C22" s="123"/>
      <c r="D22" s="123"/>
      <c r="E22" s="123"/>
      <c r="F22" s="123"/>
      <c r="G22" s="123"/>
      <c r="H22" s="123"/>
      <c r="I22" s="123"/>
      <c r="J22" s="123"/>
      <c r="K22" s="123"/>
    </row>
    <row r="23" spans="1:20" ht="15" x14ac:dyDescent="0.2">
      <c r="A23" s="303"/>
      <c r="B23" s="123"/>
      <c r="C23" s="123"/>
      <c r="D23" s="123"/>
      <c r="E23" s="123"/>
      <c r="F23" s="123"/>
      <c r="G23" s="123"/>
      <c r="H23" s="123"/>
      <c r="I23" s="123"/>
      <c r="J23" s="123"/>
      <c r="K23" s="123"/>
    </row>
    <row r="24" spans="1:20" ht="15" x14ac:dyDescent="0.2">
      <c r="A24" s="303"/>
      <c r="B24" s="123"/>
      <c r="C24" s="123"/>
      <c r="D24" s="123"/>
      <c r="E24" s="123"/>
      <c r="F24" s="123"/>
      <c r="G24" s="123"/>
      <c r="H24" s="123"/>
      <c r="I24" s="123"/>
      <c r="J24" s="123"/>
      <c r="K24" s="123"/>
    </row>
    <row r="25" spans="1:20" ht="15" x14ac:dyDescent="0.2">
      <c r="A25" s="303"/>
      <c r="B25" s="123"/>
      <c r="C25" s="123"/>
      <c r="D25" s="123"/>
      <c r="E25" s="123"/>
      <c r="F25" s="123"/>
      <c r="G25" s="123"/>
      <c r="H25" s="123"/>
      <c r="I25" s="123"/>
      <c r="J25" s="123"/>
      <c r="K25" s="123"/>
    </row>
    <row r="26" spans="1:20" x14ac:dyDescent="0.2">
      <c r="A26" s="305"/>
      <c r="B26" s="122"/>
      <c r="C26" s="122"/>
      <c r="D26" s="122"/>
      <c r="E26" s="122"/>
      <c r="F26" s="122"/>
      <c r="G26" s="122"/>
      <c r="H26" s="122"/>
      <c r="I26" s="122"/>
      <c r="J26" s="122"/>
      <c r="K26" s="122"/>
    </row>
    <row r="27" spans="1:20" x14ac:dyDescent="0.2">
      <c r="A27" s="305"/>
      <c r="B27" s="122"/>
      <c r="C27" s="122"/>
      <c r="D27" s="122"/>
      <c r="E27" s="122"/>
      <c r="F27" s="122"/>
      <c r="G27" s="122"/>
      <c r="H27" s="122"/>
      <c r="I27" s="122"/>
      <c r="J27" s="122"/>
      <c r="K27" s="122"/>
    </row>
    <row r="28" spans="1:20" x14ac:dyDescent="0.2">
      <c r="A28" s="305"/>
      <c r="B28" s="122"/>
      <c r="C28" s="122"/>
      <c r="D28" s="122"/>
      <c r="E28" s="122"/>
      <c r="F28" s="122"/>
      <c r="G28" s="122"/>
      <c r="H28" s="122"/>
      <c r="I28" s="122"/>
      <c r="J28" s="122"/>
      <c r="K28" s="122"/>
    </row>
    <row r="29" spans="1:20" x14ac:dyDescent="0.2">
      <c r="A29" s="305"/>
      <c r="B29" s="122"/>
      <c r="C29" s="122"/>
      <c r="D29" s="122"/>
      <c r="E29" s="122"/>
      <c r="F29" s="122"/>
      <c r="G29" s="122"/>
      <c r="H29" s="122"/>
      <c r="I29" s="122"/>
      <c r="J29" s="122"/>
      <c r="K29" s="122"/>
    </row>
    <row r="30" spans="1:20" x14ac:dyDescent="0.2">
      <c r="A30" s="305"/>
      <c r="B30" s="122"/>
      <c r="C30" s="122"/>
      <c r="D30" s="122"/>
      <c r="E30" s="122"/>
      <c r="F30" s="122"/>
      <c r="G30" s="122"/>
      <c r="H30" s="122"/>
      <c r="I30" s="122"/>
      <c r="J30" s="122"/>
      <c r="K30" s="122"/>
    </row>
    <row r="31" spans="1:20" x14ac:dyDescent="0.2">
      <c r="A31" s="305"/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20" x14ac:dyDescent="0.2">
      <c r="A32" s="305"/>
      <c r="B32" s="122"/>
      <c r="C32" s="122"/>
      <c r="D32" s="122"/>
      <c r="E32" s="122"/>
      <c r="F32" s="122"/>
      <c r="G32" s="122"/>
      <c r="H32" s="122"/>
      <c r="I32" s="122"/>
      <c r="J32" s="122"/>
      <c r="K32" s="122"/>
    </row>
    <row r="33" spans="1:11" x14ac:dyDescent="0.2">
      <c r="A33" s="305"/>
      <c r="B33" s="122"/>
      <c r="C33" s="122"/>
      <c r="D33" s="122"/>
      <c r="E33" s="122"/>
      <c r="F33" s="122"/>
      <c r="G33" s="122"/>
      <c r="H33" s="122"/>
      <c r="I33" s="122"/>
      <c r="J33" s="122"/>
      <c r="K33" s="122"/>
    </row>
    <row r="34" spans="1:11" x14ac:dyDescent="0.2">
      <c r="A34" s="305"/>
      <c r="B34" s="122"/>
      <c r="C34" s="122"/>
      <c r="D34" s="122"/>
      <c r="E34" s="122"/>
      <c r="F34" s="122"/>
      <c r="G34" s="122"/>
      <c r="H34" s="122"/>
      <c r="I34" s="122"/>
      <c r="J34" s="122"/>
      <c r="K34" s="122"/>
    </row>
    <row r="35" spans="1:11" x14ac:dyDescent="0.2">
      <c r="A35" s="305"/>
      <c r="B35" s="122"/>
      <c r="C35" s="122"/>
      <c r="D35" s="122"/>
      <c r="E35" s="122"/>
      <c r="F35" s="122"/>
      <c r="G35" s="122"/>
      <c r="H35" s="122"/>
      <c r="I35" s="122"/>
      <c r="J35" s="122"/>
      <c r="K35" s="122"/>
    </row>
    <row r="36" spans="1:11" x14ac:dyDescent="0.2">
      <c r="A36" s="305"/>
      <c r="B36" s="122"/>
      <c r="C36" s="122"/>
      <c r="D36" s="122"/>
      <c r="E36" s="122"/>
      <c r="F36" s="122"/>
      <c r="G36" s="122"/>
      <c r="H36" s="122"/>
      <c r="I36" s="122"/>
      <c r="J36" s="122"/>
      <c r="K36" s="122"/>
    </row>
    <row r="37" spans="1:11" x14ac:dyDescent="0.2">
      <c r="A37" s="305"/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1:11" x14ac:dyDescent="0.2">
      <c r="A38" s="305"/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1:11" x14ac:dyDescent="0.2">
      <c r="A39" s="305"/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1:11" x14ac:dyDescent="0.2">
      <c r="A40" s="305"/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1:11" x14ac:dyDescent="0.2">
      <c r="A41" s="305"/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1:11" x14ac:dyDescent="0.2">
      <c r="A42" s="305"/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1:11" x14ac:dyDescent="0.2">
      <c r="A43" s="305"/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1:11" x14ac:dyDescent="0.2">
      <c r="A44" s="305"/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1:11" x14ac:dyDescent="0.2">
      <c r="A45" s="305"/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1:11" x14ac:dyDescent="0.2">
      <c r="A46" s="305"/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1:11" x14ac:dyDescent="0.2">
      <c r="A47" s="305"/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1:11" x14ac:dyDescent="0.2">
      <c r="A48" s="305"/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1:11" x14ac:dyDescent="0.2">
      <c r="A49" s="305"/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1:11" x14ac:dyDescent="0.2">
      <c r="A50" s="305"/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1:11" x14ac:dyDescent="0.2">
      <c r="A51" s="305"/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1:11" x14ac:dyDescent="0.2">
      <c r="A52" s="305"/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1:11" x14ac:dyDescent="0.2">
      <c r="A53" s="305"/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 x14ac:dyDescent="0.2">
      <c r="A54" s="305"/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 x14ac:dyDescent="0.2">
      <c r="A55" s="305"/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 x14ac:dyDescent="0.2">
      <c r="A56" s="305"/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 x14ac:dyDescent="0.2">
      <c r="A57" s="305"/>
      <c r="B57" s="122"/>
      <c r="C57" s="122"/>
      <c r="D57" s="122"/>
      <c r="E57" s="122"/>
      <c r="F57" s="122"/>
      <c r="G57" s="122"/>
      <c r="H57" s="122"/>
      <c r="I57" s="122"/>
      <c r="J57" s="122"/>
      <c r="K57" s="122"/>
    </row>
    <row r="58" spans="1:11" x14ac:dyDescent="0.2">
      <c r="A58" s="305"/>
      <c r="B58" s="122"/>
      <c r="C58" s="122"/>
      <c r="D58" s="122"/>
      <c r="E58" s="122"/>
      <c r="F58" s="122"/>
      <c r="G58" s="122"/>
      <c r="H58" s="122"/>
      <c r="I58" s="122"/>
      <c r="J58" s="122"/>
      <c r="K58" s="122"/>
    </row>
    <row r="59" spans="1:11" x14ac:dyDescent="0.2">
      <c r="A59" s="305"/>
      <c r="B59" s="122"/>
      <c r="C59" s="122"/>
      <c r="D59" s="122"/>
      <c r="E59" s="122"/>
      <c r="F59" s="122"/>
      <c r="G59" s="122"/>
      <c r="H59" s="122"/>
      <c r="I59" s="122"/>
      <c r="J59" s="122"/>
      <c r="K59" s="122"/>
    </row>
    <row r="60" spans="1:11" x14ac:dyDescent="0.2">
      <c r="A60" s="305"/>
      <c r="B60" s="122"/>
      <c r="C60" s="122"/>
      <c r="D60" s="122"/>
      <c r="E60" s="122"/>
      <c r="F60" s="122"/>
      <c r="G60" s="122"/>
      <c r="H60" s="122"/>
      <c r="I60" s="122"/>
      <c r="J60" s="122"/>
      <c r="K60" s="122"/>
    </row>
    <row r="61" spans="1:11" x14ac:dyDescent="0.2">
      <c r="A61" s="305"/>
      <c r="B61" s="122"/>
      <c r="C61" s="122"/>
      <c r="D61" s="122"/>
      <c r="E61" s="122"/>
      <c r="F61" s="122"/>
      <c r="G61" s="122"/>
      <c r="H61" s="122"/>
      <c r="I61" s="122"/>
      <c r="J61" s="122"/>
      <c r="K61" s="122"/>
    </row>
    <row r="62" spans="1:11" x14ac:dyDescent="0.2">
      <c r="A62" s="305"/>
      <c r="B62" s="122"/>
      <c r="C62" s="122"/>
      <c r="D62" s="122"/>
      <c r="E62" s="122"/>
      <c r="F62" s="122"/>
      <c r="G62" s="122"/>
      <c r="H62" s="122"/>
      <c r="I62" s="122"/>
      <c r="J62" s="122"/>
      <c r="K62" s="122"/>
    </row>
    <row r="63" spans="1:11" x14ac:dyDescent="0.2">
      <c r="A63" s="305"/>
      <c r="B63" s="122"/>
      <c r="C63" s="122"/>
      <c r="D63" s="122"/>
      <c r="E63" s="122"/>
      <c r="F63" s="122"/>
      <c r="G63" s="122"/>
      <c r="H63" s="122"/>
      <c r="I63" s="122"/>
      <c r="J63" s="122"/>
      <c r="K63" s="122"/>
    </row>
    <row r="64" spans="1:11" x14ac:dyDescent="0.2">
      <c r="A64" s="305"/>
      <c r="B64" s="122"/>
      <c r="C64" s="122"/>
      <c r="D64" s="122"/>
      <c r="E64" s="122"/>
      <c r="F64" s="122"/>
      <c r="G64" s="122"/>
      <c r="H64" s="122"/>
      <c r="I64" s="122"/>
      <c r="J64" s="122"/>
      <c r="K64" s="122"/>
    </row>
    <row r="65" spans="1:11" x14ac:dyDescent="0.2">
      <c r="A65" s="305"/>
      <c r="B65" s="122"/>
      <c r="C65" s="122"/>
      <c r="D65" s="122"/>
      <c r="E65" s="122"/>
      <c r="F65" s="122"/>
      <c r="G65" s="122"/>
      <c r="H65" s="122"/>
      <c r="I65" s="122"/>
      <c r="J65" s="122"/>
      <c r="K65" s="122"/>
    </row>
    <row r="66" spans="1:11" x14ac:dyDescent="0.2">
      <c r="A66" s="305"/>
      <c r="B66" s="122"/>
      <c r="C66" s="122"/>
      <c r="D66" s="122"/>
      <c r="E66" s="122"/>
      <c r="F66" s="122"/>
      <c r="G66" s="122"/>
      <c r="H66" s="122"/>
      <c r="I66" s="122"/>
      <c r="J66" s="122"/>
      <c r="K66" s="122"/>
    </row>
    <row r="67" spans="1:11" x14ac:dyDescent="0.2">
      <c r="A67" s="305"/>
      <c r="B67" s="122"/>
      <c r="C67" s="122"/>
      <c r="D67" s="122"/>
      <c r="E67" s="122"/>
      <c r="F67" s="122"/>
      <c r="G67" s="122"/>
      <c r="H67" s="122"/>
      <c r="I67" s="122"/>
      <c r="J67" s="122"/>
      <c r="K67" s="122"/>
    </row>
    <row r="68" spans="1:11" x14ac:dyDescent="0.2">
      <c r="A68" s="305"/>
      <c r="B68" s="122"/>
      <c r="C68" s="122"/>
      <c r="D68" s="122"/>
      <c r="E68" s="122"/>
      <c r="F68" s="122"/>
      <c r="G68" s="122"/>
      <c r="H68" s="122"/>
      <c r="I68" s="122"/>
      <c r="J68" s="122"/>
      <c r="K68" s="122"/>
    </row>
    <row r="69" spans="1:11" x14ac:dyDescent="0.2">
      <c r="A69" s="305"/>
      <c r="B69" s="122"/>
      <c r="C69" s="122"/>
      <c r="D69" s="122"/>
      <c r="E69" s="122"/>
      <c r="F69" s="122"/>
      <c r="G69" s="122"/>
      <c r="H69" s="122"/>
      <c r="I69" s="122"/>
      <c r="J69" s="122"/>
      <c r="K69" s="122"/>
    </row>
    <row r="70" spans="1:11" x14ac:dyDescent="0.2">
      <c r="A70" s="305"/>
      <c r="B70" s="122"/>
      <c r="C70" s="122"/>
      <c r="D70" s="122"/>
      <c r="E70" s="122"/>
      <c r="F70" s="122"/>
      <c r="G70" s="122"/>
      <c r="H70" s="122"/>
      <c r="I70" s="122"/>
      <c r="J70" s="122"/>
      <c r="K70" s="122"/>
    </row>
    <row r="71" spans="1:11" x14ac:dyDescent="0.2">
      <c r="A71" s="305"/>
      <c r="B71" s="122"/>
      <c r="C71" s="122"/>
      <c r="D71" s="122"/>
      <c r="E71" s="122"/>
      <c r="F71" s="122"/>
      <c r="G71" s="122"/>
      <c r="H71" s="122"/>
      <c r="I71" s="122"/>
      <c r="J71" s="122"/>
      <c r="K71" s="122"/>
    </row>
    <row r="72" spans="1:11" x14ac:dyDescent="0.2">
      <c r="A72" s="305"/>
      <c r="B72" s="122"/>
      <c r="C72" s="122"/>
      <c r="D72" s="122"/>
      <c r="E72" s="122"/>
      <c r="F72" s="122"/>
      <c r="G72" s="122"/>
      <c r="H72" s="122"/>
      <c r="I72" s="122"/>
      <c r="J72" s="122"/>
      <c r="K72" s="122"/>
    </row>
    <row r="73" spans="1:11" x14ac:dyDescent="0.2">
      <c r="A73" s="305"/>
      <c r="B73" s="122"/>
      <c r="C73" s="122"/>
      <c r="D73" s="122"/>
      <c r="E73" s="122"/>
      <c r="F73" s="122"/>
      <c r="G73" s="122"/>
      <c r="H73" s="122"/>
      <c r="I73" s="122"/>
      <c r="J73" s="122"/>
      <c r="K73" s="122"/>
    </row>
    <row r="74" spans="1:11" x14ac:dyDescent="0.2">
      <c r="A74" s="305"/>
      <c r="B74" s="122"/>
      <c r="C74" s="122"/>
      <c r="D74" s="122"/>
      <c r="E74" s="122"/>
      <c r="F74" s="122"/>
      <c r="G74" s="122"/>
      <c r="H74" s="122"/>
      <c r="I74" s="122"/>
      <c r="J74" s="122"/>
      <c r="K74" s="122"/>
    </row>
    <row r="75" spans="1:11" x14ac:dyDescent="0.2">
      <c r="A75" s="305"/>
      <c r="B75" s="122"/>
      <c r="C75" s="122"/>
      <c r="D75" s="122"/>
      <c r="E75" s="122"/>
      <c r="F75" s="122"/>
      <c r="G75" s="122"/>
      <c r="H75" s="122"/>
      <c r="I75" s="122"/>
      <c r="J75" s="122"/>
      <c r="K75" s="122"/>
    </row>
    <row r="76" spans="1:11" x14ac:dyDescent="0.2">
      <c r="A76" s="305"/>
      <c r="B76" s="122"/>
      <c r="C76" s="122"/>
      <c r="D76" s="122"/>
      <c r="E76" s="122"/>
      <c r="F76" s="122"/>
      <c r="G76" s="122"/>
      <c r="H76" s="122"/>
      <c r="I76" s="122"/>
      <c r="J76" s="122"/>
      <c r="K76" s="122"/>
    </row>
    <row r="77" spans="1:11" x14ac:dyDescent="0.2">
      <c r="A77" s="305"/>
      <c r="B77" s="122"/>
      <c r="C77" s="122"/>
      <c r="D77" s="122"/>
      <c r="E77" s="122"/>
      <c r="F77" s="122"/>
      <c r="G77" s="122"/>
      <c r="H77" s="122"/>
      <c r="I77" s="122"/>
      <c r="J77" s="122"/>
      <c r="K77" s="122"/>
    </row>
    <row r="78" spans="1:11" x14ac:dyDescent="0.2">
      <c r="A78" s="305"/>
      <c r="B78" s="122"/>
      <c r="C78" s="122"/>
      <c r="D78" s="122"/>
      <c r="E78" s="122"/>
      <c r="F78" s="122"/>
      <c r="G78" s="122"/>
      <c r="H78" s="122"/>
      <c r="I78" s="122"/>
      <c r="J78" s="122"/>
      <c r="K78" s="122"/>
    </row>
    <row r="79" spans="1:11" x14ac:dyDescent="0.2">
      <c r="A79" s="305"/>
      <c r="B79" s="122"/>
      <c r="C79" s="122"/>
      <c r="D79" s="122"/>
      <c r="E79" s="122"/>
      <c r="F79" s="122"/>
      <c r="G79" s="122"/>
      <c r="H79" s="122"/>
      <c r="I79" s="122"/>
      <c r="J79" s="122"/>
      <c r="K79" s="122"/>
    </row>
    <row r="80" spans="1:11" x14ac:dyDescent="0.2">
      <c r="A80" s="305"/>
      <c r="B80" s="122"/>
      <c r="C80" s="122"/>
      <c r="D80" s="122"/>
      <c r="E80" s="122"/>
      <c r="F80" s="122"/>
      <c r="G80" s="122"/>
      <c r="H80" s="122"/>
      <c r="I80" s="122"/>
      <c r="J80" s="122"/>
      <c r="K80" s="122"/>
    </row>
    <row r="81" spans="1:11" x14ac:dyDescent="0.2">
      <c r="A81" s="305"/>
      <c r="B81" s="122"/>
      <c r="C81" s="122"/>
      <c r="D81" s="122"/>
      <c r="E81" s="122"/>
      <c r="F81" s="122"/>
      <c r="G81" s="122"/>
      <c r="H81" s="122"/>
      <c r="I81" s="122"/>
      <c r="J81" s="122"/>
      <c r="K81" s="122"/>
    </row>
  </sheetData>
  <mergeCells count="7">
    <mergeCell ref="A8:A10"/>
    <mergeCell ref="B8:B10"/>
    <mergeCell ref="L8:L10"/>
    <mergeCell ref="F8:H8"/>
    <mergeCell ref="G9:G10"/>
    <mergeCell ref="H9:H10"/>
    <mergeCell ref="C8:E8"/>
  </mergeCells>
  <phoneticPr fontId="0" type="noConversion"/>
  <printOptions horizontalCentered="1"/>
  <pageMargins left="0.51181102362204722" right="0" top="0.98425196850393704" bottom="0.98425196850393704" header="0.51181102362204722" footer="0.51181102362204722"/>
  <pageSetup paperSize="9" scale="70" orientation="landscape" horizontalDpi="1200" verticalDpi="1200" r:id="rId1"/>
  <headerFooter alignWithMargins="0">
    <oddHeader>&amp;A</oddHeader>
    <oddFooter>&amp;C&amp;P/&amp;N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B25"/>
  <sheetViews>
    <sheetView showWhiteSpace="0" topLeftCell="A4" zoomScaleNormal="100" zoomScaleSheetLayoutView="75" zoomScalePageLayoutView="70" workbookViewId="0">
      <selection activeCell="F13" sqref="F13"/>
    </sheetView>
  </sheetViews>
  <sheetFormatPr defaultColWidth="10.6640625" defaultRowHeight="15" x14ac:dyDescent="0.3"/>
  <cols>
    <col min="1" max="1" width="7.83203125" style="364" customWidth="1"/>
    <col min="2" max="2" width="46.6640625" style="28" customWidth="1"/>
    <col min="3" max="5" width="20.83203125" style="28" customWidth="1"/>
    <col min="6" max="7" width="19.1640625" style="28" customWidth="1"/>
    <col min="8" max="8" width="17.33203125" style="28" customWidth="1"/>
    <col min="9" max="9" width="19.83203125" style="28" customWidth="1"/>
    <col min="10" max="10" width="16.33203125" style="28" customWidth="1"/>
    <col min="11" max="11" width="18.6640625" style="28" customWidth="1"/>
    <col min="12" max="12" width="14.6640625" style="28" customWidth="1"/>
    <col min="13" max="16" width="10.6640625" style="28"/>
    <col min="17" max="17" width="6.83203125" style="28" customWidth="1"/>
    <col min="18" max="28" width="10.6640625" style="28" hidden="1" customWidth="1"/>
    <col min="29" max="16384" width="10.6640625" style="28"/>
  </cols>
  <sheetData>
    <row r="1" spans="1:12" s="2" customFormat="1" ht="17.25" thickBot="1" x14ac:dyDescent="0.35">
      <c r="A1" s="354"/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2" s="2" customFormat="1" ht="17.25" thickBot="1" x14ac:dyDescent="0.35">
      <c r="A2" s="354"/>
      <c r="B2" s="1300" t="s">
        <v>307</v>
      </c>
      <c r="C2" s="1301"/>
      <c r="D2" s="1301"/>
      <c r="E2" s="1301"/>
      <c r="F2" s="1301"/>
      <c r="G2" s="1301"/>
      <c r="H2" s="1301"/>
      <c r="I2" s="1301"/>
      <c r="J2" s="1301"/>
      <c r="K2" s="1302"/>
      <c r="L2" s="349"/>
    </row>
    <row r="3" spans="1:12" s="2" customFormat="1" ht="17.25" thickBot="1" x14ac:dyDescent="0.35">
      <c r="A3" s="354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</row>
    <row r="4" spans="1:12" s="2" customFormat="1" ht="17.25" thickBot="1" x14ac:dyDescent="0.35">
      <c r="A4" s="355"/>
      <c r="B4" s="1237" t="s">
        <v>346</v>
      </c>
      <c r="C4" s="1309"/>
      <c r="D4" s="1309"/>
      <c r="E4" s="1309"/>
      <c r="F4" s="1309"/>
      <c r="G4" s="1309"/>
      <c r="H4" s="1309"/>
      <c r="I4" s="1309"/>
      <c r="J4" s="1309"/>
      <c r="K4" s="1310"/>
      <c r="L4" s="350"/>
    </row>
    <row r="5" spans="1:12" s="2" customFormat="1" ht="16.5" x14ac:dyDescent="0.3">
      <c r="A5" s="354"/>
      <c r="B5" s="141" t="s">
        <v>430</v>
      </c>
      <c r="C5" s="141" t="s">
        <v>922</v>
      </c>
      <c r="D5" s="142"/>
      <c r="E5" s="142"/>
      <c r="F5" s="349"/>
      <c r="G5" s="349"/>
      <c r="H5" s="349"/>
      <c r="I5" s="349"/>
      <c r="J5" s="349"/>
      <c r="K5" s="349"/>
      <c r="L5" s="349"/>
    </row>
    <row r="6" spans="1:12" s="2" customFormat="1" ht="30.75" x14ac:dyDescent="0.45">
      <c r="A6" s="354"/>
      <c r="B6" s="141" t="s">
        <v>222</v>
      </c>
      <c r="C6" s="141" t="s">
        <v>922</v>
      </c>
      <c r="D6" s="142"/>
      <c r="E6" s="142"/>
      <c r="F6" s="349"/>
      <c r="G6" s="349"/>
      <c r="H6" s="349"/>
      <c r="I6" s="349"/>
      <c r="J6" s="856" t="s">
        <v>887</v>
      </c>
      <c r="K6" s="349"/>
      <c r="L6" s="349"/>
    </row>
    <row r="7" spans="1:12" s="2" customFormat="1" ht="17.25" thickBot="1" x14ac:dyDescent="0.35">
      <c r="A7" s="355"/>
      <c r="B7" s="350"/>
      <c r="C7" s="350"/>
      <c r="D7" s="350"/>
      <c r="E7" s="350"/>
      <c r="F7" s="350"/>
      <c r="G7" s="350"/>
      <c r="H7" s="350"/>
      <c r="I7" s="350"/>
      <c r="J7" s="350"/>
      <c r="L7" s="350"/>
    </row>
    <row r="8" spans="1:12" ht="37.5" customHeight="1" x14ac:dyDescent="0.3">
      <c r="A8" s="1306" t="s">
        <v>85</v>
      </c>
      <c r="B8" s="1303" t="s">
        <v>35</v>
      </c>
      <c r="C8" s="1266" t="s">
        <v>88</v>
      </c>
      <c r="D8" s="1267"/>
      <c r="E8" s="1268"/>
      <c r="F8" s="1253" t="s">
        <v>89</v>
      </c>
      <c r="G8" s="1311"/>
      <c r="H8" s="1254"/>
      <c r="I8" s="751" t="s">
        <v>348</v>
      </c>
      <c r="J8" s="758" t="s">
        <v>621</v>
      </c>
      <c r="K8" s="604" t="s">
        <v>621</v>
      </c>
      <c r="L8" s="1297" t="s">
        <v>36</v>
      </c>
    </row>
    <row r="9" spans="1:12" ht="16.5" customHeight="1" x14ac:dyDescent="0.3">
      <c r="A9" s="1307"/>
      <c r="B9" s="1304"/>
      <c r="C9" s="289"/>
      <c r="D9" s="289"/>
      <c r="E9" s="289"/>
      <c r="F9" s="158" t="s">
        <v>131</v>
      </c>
      <c r="G9" s="1295" t="s">
        <v>382</v>
      </c>
      <c r="H9" s="1312" t="s">
        <v>363</v>
      </c>
      <c r="I9" s="752" t="s">
        <v>134</v>
      </c>
      <c r="J9" s="760" t="s">
        <v>358</v>
      </c>
      <c r="K9" s="301" t="s">
        <v>359</v>
      </c>
      <c r="L9" s="1298"/>
    </row>
    <row r="10" spans="1:12" ht="33" customHeight="1" thickBot="1" x14ac:dyDescent="0.35">
      <c r="A10" s="1308"/>
      <c r="B10" s="1305"/>
      <c r="C10" s="824" t="s">
        <v>793</v>
      </c>
      <c r="D10" s="824" t="s">
        <v>845</v>
      </c>
      <c r="E10" s="824" t="s">
        <v>846</v>
      </c>
      <c r="F10" s="351" t="s">
        <v>132</v>
      </c>
      <c r="G10" s="1296"/>
      <c r="H10" s="1296"/>
      <c r="I10" s="353" t="s">
        <v>466</v>
      </c>
      <c r="J10" s="353" t="s">
        <v>466</v>
      </c>
      <c r="K10" s="353" t="s">
        <v>466</v>
      </c>
      <c r="L10" s="1299"/>
    </row>
    <row r="11" spans="1:12" ht="16.5" thickBot="1" x14ac:dyDescent="0.35">
      <c r="A11" s="356">
        <v>1</v>
      </c>
      <c r="B11" s="352">
        <v>2</v>
      </c>
      <c r="C11" s="824">
        <v>3</v>
      </c>
      <c r="D11" s="824">
        <v>4</v>
      </c>
      <c r="E11" s="824" t="s">
        <v>799</v>
      </c>
      <c r="F11" s="352">
        <v>6</v>
      </c>
      <c r="G11" s="352">
        <v>7</v>
      </c>
      <c r="H11" s="352">
        <v>8</v>
      </c>
      <c r="I11" s="352">
        <v>9</v>
      </c>
      <c r="J11" s="352">
        <v>10</v>
      </c>
      <c r="K11" s="352">
        <v>11</v>
      </c>
      <c r="L11" s="352">
        <v>12</v>
      </c>
    </row>
    <row r="12" spans="1:12" ht="48.75" customHeight="1" x14ac:dyDescent="0.3">
      <c r="A12" s="357">
        <v>1</v>
      </c>
      <c r="B12" s="334" t="s">
        <v>847</v>
      </c>
      <c r="C12" s="335"/>
      <c r="D12" s="335"/>
      <c r="E12" s="335"/>
      <c r="F12" s="335"/>
      <c r="G12" s="335"/>
      <c r="H12" s="335"/>
      <c r="I12" s="335"/>
      <c r="J12" s="335"/>
      <c r="K12" s="335"/>
      <c r="L12" s="336"/>
    </row>
    <row r="13" spans="1:12" ht="36" customHeight="1" x14ac:dyDescent="0.3">
      <c r="A13" s="358">
        <v>2</v>
      </c>
      <c r="B13" s="338" t="s">
        <v>848</v>
      </c>
      <c r="C13" s="339"/>
      <c r="D13" s="339"/>
      <c r="E13" s="339"/>
      <c r="F13" s="339"/>
      <c r="G13" s="339"/>
      <c r="H13" s="339"/>
      <c r="I13" s="339"/>
      <c r="J13" s="339"/>
      <c r="K13" s="339"/>
      <c r="L13" s="340"/>
    </row>
    <row r="14" spans="1:12" ht="27.75" customHeight="1" x14ac:dyDescent="0.3">
      <c r="A14" s="658" t="s">
        <v>39</v>
      </c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40"/>
    </row>
    <row r="15" spans="1:12" ht="31.5" customHeight="1" x14ac:dyDescent="0.3">
      <c r="A15" s="658" t="s">
        <v>40</v>
      </c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40"/>
    </row>
    <row r="16" spans="1:12" ht="33.75" customHeight="1" x14ac:dyDescent="0.3">
      <c r="A16" s="658" t="s">
        <v>41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40"/>
    </row>
    <row r="17" spans="1:20" ht="22.5" customHeight="1" x14ac:dyDescent="0.3">
      <c r="A17" s="358"/>
      <c r="B17" s="339" t="s">
        <v>81</v>
      </c>
      <c r="C17" s="339"/>
      <c r="D17" s="339"/>
      <c r="E17" s="339"/>
      <c r="F17" s="339"/>
      <c r="G17" s="339"/>
      <c r="H17" s="339"/>
      <c r="I17" s="339"/>
      <c r="J17" s="339"/>
      <c r="K17" s="339"/>
      <c r="L17" s="340"/>
    </row>
    <row r="18" spans="1:20" s="3" customFormat="1" ht="52.5" customHeight="1" x14ac:dyDescent="0.3">
      <c r="A18" s="359">
        <v>3</v>
      </c>
      <c r="B18" s="342" t="s">
        <v>623</v>
      </c>
      <c r="C18" s="343"/>
      <c r="D18" s="343"/>
      <c r="E18" s="343"/>
      <c r="F18" s="273"/>
      <c r="G18" s="273"/>
      <c r="H18" s="273"/>
      <c r="I18" s="273"/>
      <c r="J18" s="273"/>
      <c r="K18" s="273"/>
      <c r="L18" s="273"/>
      <c r="M18" s="29"/>
      <c r="N18" s="1"/>
      <c r="O18" s="1"/>
      <c r="P18" s="1"/>
      <c r="Q18" s="1"/>
      <c r="R18" s="1"/>
      <c r="S18" s="1"/>
      <c r="T18" s="1"/>
    </row>
    <row r="19" spans="1:20" s="3" customFormat="1" ht="50.25" customHeight="1" x14ac:dyDescent="0.3">
      <c r="A19" s="359">
        <v>4</v>
      </c>
      <c r="B19" s="342" t="s">
        <v>849</v>
      </c>
      <c r="C19" s="344"/>
      <c r="D19" s="344"/>
      <c r="E19" s="344"/>
      <c r="F19" s="273"/>
      <c r="G19" s="273"/>
      <c r="H19" s="273"/>
      <c r="I19" s="273"/>
      <c r="J19" s="273"/>
      <c r="K19" s="273"/>
      <c r="L19" s="273"/>
      <c r="M19" s="29"/>
      <c r="N19" s="1"/>
      <c r="O19" s="1"/>
      <c r="P19" s="1"/>
      <c r="Q19" s="1"/>
      <c r="R19" s="1"/>
      <c r="S19" s="1"/>
      <c r="T19" s="1"/>
    </row>
    <row r="20" spans="1:20" s="3" customFormat="1" ht="24.75" customHeight="1" x14ac:dyDescent="0.3">
      <c r="A20" s="359">
        <v>5</v>
      </c>
      <c r="B20" s="273" t="s">
        <v>369</v>
      </c>
      <c r="C20" s="343"/>
      <c r="D20" s="343"/>
      <c r="E20" s="343"/>
      <c r="F20" s="273"/>
      <c r="G20" s="273"/>
      <c r="H20" s="273"/>
      <c r="I20" s="273"/>
      <c r="J20" s="273"/>
      <c r="K20" s="273"/>
      <c r="L20" s="273"/>
      <c r="M20" s="29"/>
      <c r="N20" s="1"/>
      <c r="O20" s="1"/>
      <c r="P20" s="1"/>
      <c r="Q20" s="1"/>
      <c r="R20" s="1"/>
      <c r="S20" s="1"/>
      <c r="T20" s="1"/>
    </row>
    <row r="21" spans="1:20" s="3" customFormat="1" ht="22.5" customHeight="1" x14ac:dyDescent="0.3">
      <c r="A21" s="360"/>
      <c r="B21" s="273" t="s">
        <v>370</v>
      </c>
      <c r="C21" s="343"/>
      <c r="D21" s="343"/>
      <c r="E21" s="343"/>
      <c r="F21" s="273"/>
      <c r="G21" s="273"/>
      <c r="H21" s="273"/>
      <c r="I21" s="273"/>
      <c r="J21" s="273"/>
      <c r="K21" s="273"/>
      <c r="L21" s="273"/>
      <c r="M21" s="29"/>
      <c r="N21" s="1"/>
      <c r="O21" s="1"/>
      <c r="P21" s="1"/>
      <c r="Q21" s="1"/>
      <c r="R21" s="1"/>
      <c r="S21" s="1"/>
      <c r="T21" s="1"/>
    </row>
    <row r="22" spans="1:20" ht="16.5" x14ac:dyDescent="0.3">
      <c r="A22" s="361"/>
      <c r="B22" s="345"/>
      <c r="C22" s="345"/>
      <c r="D22" s="345"/>
      <c r="E22" s="345"/>
      <c r="F22" s="345"/>
      <c r="G22" s="345"/>
      <c r="H22" s="345"/>
      <c r="I22" s="345"/>
      <c r="J22" s="345"/>
      <c r="K22" s="345"/>
      <c r="L22" s="346"/>
    </row>
    <row r="23" spans="1:20" s="52" customFormat="1" ht="17.25" thickBot="1" x14ac:dyDescent="0.35">
      <c r="A23" s="362"/>
      <c r="B23" s="347" t="s">
        <v>82</v>
      </c>
      <c r="C23" s="347"/>
      <c r="D23" s="347"/>
      <c r="E23" s="347"/>
      <c r="F23" s="347"/>
      <c r="G23" s="347"/>
      <c r="H23" s="347"/>
      <c r="I23" s="347"/>
      <c r="J23" s="347"/>
      <c r="K23" s="347"/>
      <c r="L23" s="348"/>
    </row>
    <row r="24" spans="1:20" s="2" customFormat="1" x14ac:dyDescent="0.3">
      <c r="A24" s="363"/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20" s="2" customFormat="1" ht="16.5" x14ac:dyDescent="0.3">
      <c r="A25" s="156" t="s">
        <v>878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</sheetData>
  <mergeCells count="9">
    <mergeCell ref="L8:L10"/>
    <mergeCell ref="B2:K2"/>
    <mergeCell ref="B8:B10"/>
    <mergeCell ref="A8:A10"/>
    <mergeCell ref="B4:K4"/>
    <mergeCell ref="F8:H8"/>
    <mergeCell ref="G9:G10"/>
    <mergeCell ref="H9:H10"/>
    <mergeCell ref="C8:E8"/>
  </mergeCells>
  <phoneticPr fontId="8" type="noConversion"/>
  <pageMargins left="0.43307086614173229" right="1.0236220472440944" top="0.98425196850393704" bottom="0.98425196850393704" header="0.51181102362204722" footer="0.51181102362204722"/>
  <pageSetup paperSize="9" scale="60" orientation="landscape" horizontalDpi="1200" verticalDpi="1200" r:id="rId1"/>
  <headerFooter alignWithMargins="0">
    <oddHeader>&amp;C&amp;A</oddHeader>
    <oddFooter>&amp;C1/1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6"/>
  <sheetViews>
    <sheetView showGridLines="0" view="pageBreakPreview" topLeftCell="C1" zoomScale="75" zoomScaleNormal="100" zoomScaleSheetLayoutView="75" zoomScalePageLayoutView="50" workbookViewId="0">
      <selection activeCell="Q11" sqref="Q11"/>
    </sheetView>
  </sheetViews>
  <sheetFormatPr defaultRowHeight="15" x14ac:dyDescent="0.25"/>
  <cols>
    <col min="1" max="1" width="6.6640625" style="53" customWidth="1"/>
    <col min="2" max="2" width="38" style="53" customWidth="1"/>
    <col min="3" max="3" width="13" style="53" customWidth="1"/>
    <col min="4" max="4" width="11.1640625" style="53" customWidth="1"/>
    <col min="5" max="5" width="11" style="53" customWidth="1"/>
    <col min="6" max="7" width="18.83203125" style="53" customWidth="1"/>
    <col min="8" max="8" width="14.83203125" style="53" customWidth="1"/>
    <col min="9" max="9" width="22.6640625" style="53" customWidth="1"/>
    <col min="10" max="10" width="28.83203125" style="53" customWidth="1"/>
    <col min="11" max="11" width="14" style="53" customWidth="1"/>
    <col min="12" max="12" width="15.33203125" style="53" customWidth="1"/>
    <col min="13" max="13" width="18.5" style="53" customWidth="1"/>
    <col min="14" max="14" width="13.6640625" style="53" customWidth="1"/>
    <col min="15" max="15" width="16" style="53" customWidth="1"/>
    <col min="16" max="16" width="19.33203125" style="53" customWidth="1"/>
    <col min="17" max="17" width="16" style="53" customWidth="1"/>
    <col min="18" max="18" width="15.6640625" style="53" customWidth="1"/>
    <col min="19" max="16384" width="9.33203125" style="53"/>
  </cols>
  <sheetData>
    <row r="1" spans="1:22" ht="17.25" customHeight="1" x14ac:dyDescent="0.25">
      <c r="B1" s="294"/>
      <c r="C1" s="365"/>
      <c r="D1" s="365"/>
      <c r="G1" s="636"/>
      <c r="H1" s="365"/>
      <c r="I1" s="365"/>
      <c r="J1" s="365"/>
      <c r="K1" s="45"/>
      <c r="L1" s="874" t="s">
        <v>308</v>
      </c>
      <c r="M1" s="266"/>
      <c r="N1" s="366"/>
      <c r="O1" s="366"/>
      <c r="P1" s="266"/>
      <c r="Q1" s="366"/>
      <c r="R1" s="365"/>
      <c r="S1" s="365"/>
      <c r="T1" s="118"/>
      <c r="U1" s="118"/>
      <c r="V1" s="118"/>
    </row>
    <row r="2" spans="1:22" ht="17.25" thickBot="1" x14ac:dyDescent="0.3">
      <c r="B2" s="54"/>
      <c r="C2" s="367"/>
      <c r="D2" s="368"/>
      <c r="E2" s="368"/>
      <c r="F2" s="368"/>
      <c r="G2" s="368"/>
      <c r="H2" s="368"/>
      <c r="I2" s="368"/>
      <c r="J2" s="368"/>
      <c r="K2" s="54"/>
      <c r="L2" s="367"/>
      <c r="M2" s="266"/>
      <c r="N2" s="366"/>
      <c r="O2" s="366"/>
      <c r="P2" s="266"/>
      <c r="Q2" s="366"/>
      <c r="R2" s="368"/>
      <c r="S2" s="368"/>
    </row>
    <row r="3" spans="1:22" ht="18" customHeight="1" thickBot="1" x14ac:dyDescent="0.3">
      <c r="C3" s="366"/>
      <c r="E3" s="870"/>
      <c r="F3" s="870"/>
      <c r="G3" s="870"/>
      <c r="H3" s="870"/>
      <c r="I3" s="871"/>
      <c r="J3" s="636"/>
      <c r="K3" s="874" t="s">
        <v>122</v>
      </c>
      <c r="L3" s="366"/>
      <c r="M3" s="266"/>
      <c r="N3" s="366"/>
      <c r="O3" s="366"/>
      <c r="P3" s="266"/>
      <c r="Q3" s="366"/>
      <c r="R3" s="294"/>
      <c r="S3" s="636"/>
      <c r="T3" s="45"/>
      <c r="U3" s="45"/>
      <c r="V3" s="45"/>
    </row>
    <row r="4" spans="1:22" ht="17.25" customHeight="1" x14ac:dyDescent="0.25">
      <c r="A4" s="266" t="s">
        <v>430</v>
      </c>
      <c r="D4" s="266"/>
      <c r="E4" s="366"/>
      <c r="F4" s="366"/>
      <c r="G4" s="366"/>
      <c r="I4" s="142"/>
      <c r="J4" s="142"/>
      <c r="K4" s="141" t="s">
        <v>928</v>
      </c>
      <c r="L4" s="366"/>
      <c r="M4" s="266"/>
      <c r="N4" s="366"/>
      <c r="O4" s="366"/>
      <c r="P4" s="266"/>
      <c r="Q4" s="366"/>
      <c r="R4" s="366"/>
      <c r="S4" s="366"/>
    </row>
    <row r="5" spans="1:22" ht="15.75" x14ac:dyDescent="0.25">
      <c r="A5" s="266" t="s">
        <v>222</v>
      </c>
      <c r="D5" s="266"/>
      <c r="E5" s="366"/>
      <c r="F5" s="366"/>
      <c r="G5" s="366"/>
      <c r="I5" s="142"/>
      <c r="J5" s="142"/>
      <c r="K5" s="141" t="s">
        <v>928</v>
      </c>
      <c r="L5" s="366"/>
      <c r="M5" s="266"/>
      <c r="N5" s="366"/>
      <c r="O5" s="366"/>
      <c r="P5" s="266"/>
      <c r="Q5" s="366"/>
      <c r="R5" s="366"/>
      <c r="S5" s="366"/>
    </row>
    <row r="6" spans="1:22" ht="15.75" x14ac:dyDescent="0.25">
      <c r="B6" s="56"/>
      <c r="C6" s="366"/>
      <c r="D6" s="366"/>
      <c r="E6" s="366"/>
      <c r="F6" s="366"/>
      <c r="G6" s="366"/>
      <c r="H6" s="366"/>
      <c r="I6" s="366"/>
      <c r="J6" s="366"/>
      <c r="K6" s="56"/>
      <c r="L6" s="366"/>
      <c r="M6" s="366"/>
      <c r="N6" s="366"/>
      <c r="O6" s="366"/>
      <c r="P6" s="366"/>
      <c r="Q6" s="366"/>
      <c r="R6" s="366"/>
      <c r="S6" s="366"/>
    </row>
    <row r="7" spans="1:22" ht="16.5" x14ac:dyDescent="0.3">
      <c r="C7" s="367"/>
      <c r="D7" s="367"/>
      <c r="E7" s="369"/>
      <c r="F7" s="367"/>
      <c r="G7" s="367"/>
      <c r="H7" s="367"/>
      <c r="I7" s="368"/>
      <c r="J7" s="368"/>
      <c r="L7" s="367"/>
      <c r="M7" s="367"/>
      <c r="N7" s="369"/>
      <c r="O7" s="367"/>
      <c r="P7" s="367"/>
      <c r="Q7" s="368"/>
      <c r="R7" s="368"/>
      <c r="S7" s="368"/>
    </row>
    <row r="8" spans="1:22" ht="17.25" thickBot="1" x14ac:dyDescent="0.35">
      <c r="A8" s="366"/>
      <c r="B8" s="383"/>
      <c r="C8" s="370"/>
      <c r="D8" s="371"/>
      <c r="E8" s="371"/>
      <c r="F8" s="370"/>
      <c r="G8" s="370"/>
      <c r="H8" s="370"/>
      <c r="I8" s="368"/>
      <c r="J8" s="368"/>
      <c r="K8" s="368"/>
      <c r="L8" s="368"/>
      <c r="M8" s="368"/>
      <c r="N8" s="368"/>
      <c r="O8" s="368"/>
      <c r="P8" s="368"/>
      <c r="Q8" s="368"/>
      <c r="R8" s="366" t="s">
        <v>965</v>
      </c>
    </row>
    <row r="9" spans="1:22" s="58" customFormat="1" ht="98.25" customHeight="1" x14ac:dyDescent="0.2">
      <c r="A9" s="384" t="s">
        <v>85</v>
      </c>
      <c r="B9" s="380" t="s">
        <v>106</v>
      </c>
      <c r="C9" s="380" t="s">
        <v>107</v>
      </c>
      <c r="D9" s="380" t="s">
        <v>108</v>
      </c>
      <c r="E9" s="380" t="s">
        <v>109</v>
      </c>
      <c r="F9" s="381" t="s">
        <v>110</v>
      </c>
      <c r="G9" s="381" t="s">
        <v>271</v>
      </c>
      <c r="H9" s="381" t="s">
        <v>851</v>
      </c>
      <c r="I9" s="381" t="s">
        <v>850</v>
      </c>
      <c r="J9" s="381" t="s">
        <v>852</v>
      </c>
      <c r="K9" s="381" t="s">
        <v>111</v>
      </c>
      <c r="L9" s="381" t="s">
        <v>112</v>
      </c>
      <c r="M9" s="381" t="s">
        <v>113</v>
      </c>
      <c r="N9" s="381" t="s">
        <v>114</v>
      </c>
      <c r="O9" s="381" t="s">
        <v>115</v>
      </c>
      <c r="P9" s="381" t="s">
        <v>912</v>
      </c>
      <c r="Q9" s="381" t="s">
        <v>116</v>
      </c>
      <c r="R9" s="382" t="s">
        <v>117</v>
      </c>
    </row>
    <row r="10" spans="1:22" s="58" customFormat="1" ht="21.75" customHeight="1" x14ac:dyDescent="0.2">
      <c r="A10" s="1127">
        <v>1</v>
      </c>
      <c r="B10" s="188">
        <v>2</v>
      </c>
      <c r="C10" s="188">
        <v>3</v>
      </c>
      <c r="D10" s="188">
        <v>4</v>
      </c>
      <c r="E10" s="188">
        <v>5</v>
      </c>
      <c r="F10" s="188">
        <v>6</v>
      </c>
      <c r="G10" s="188">
        <v>7</v>
      </c>
      <c r="H10" s="188">
        <v>8</v>
      </c>
      <c r="I10" s="188">
        <v>9</v>
      </c>
      <c r="J10" s="188">
        <v>3</v>
      </c>
      <c r="K10" s="188">
        <v>4</v>
      </c>
      <c r="L10" s="188">
        <v>5</v>
      </c>
      <c r="M10" s="188">
        <v>6</v>
      </c>
      <c r="N10" s="188">
        <v>7</v>
      </c>
      <c r="O10" s="188">
        <v>8</v>
      </c>
      <c r="P10" s="188">
        <v>9</v>
      </c>
      <c r="Q10" s="188">
        <v>10</v>
      </c>
      <c r="R10" s="189">
        <v>11</v>
      </c>
    </row>
    <row r="11" spans="1:22" ht="18" customHeight="1" x14ac:dyDescent="0.3">
      <c r="A11" s="386">
        <v>1</v>
      </c>
      <c r="B11" s="385" t="s">
        <v>974</v>
      </c>
      <c r="C11" s="373"/>
      <c r="D11" s="373"/>
      <c r="E11" s="373"/>
      <c r="F11" s="373"/>
      <c r="G11" s="373"/>
      <c r="H11" s="176"/>
      <c r="I11" s="176"/>
      <c r="J11" s="943">
        <v>1079263</v>
      </c>
      <c r="K11" s="936">
        <v>0.40500000000000003</v>
      </c>
      <c r="L11" s="935"/>
      <c r="M11" s="935"/>
      <c r="N11" s="936">
        <v>0.59899096499999993</v>
      </c>
      <c r="O11" s="935"/>
      <c r="P11" s="937">
        <v>0</v>
      </c>
      <c r="Q11" s="938">
        <v>1.0039909649999998</v>
      </c>
      <c r="R11" s="939">
        <v>9.3025607752697894</v>
      </c>
    </row>
    <row r="12" spans="1:22" s="61" customFormat="1" ht="18" customHeight="1" x14ac:dyDescent="0.25">
      <c r="A12" s="387"/>
      <c r="B12" s="372"/>
      <c r="C12" s="372"/>
      <c r="D12" s="372"/>
      <c r="E12" s="372"/>
      <c r="F12" s="372"/>
      <c r="G12" s="372"/>
      <c r="H12" s="176"/>
      <c r="I12" s="377"/>
      <c r="J12" s="944"/>
      <c r="K12" s="936"/>
      <c r="L12" s="940"/>
      <c r="M12" s="940"/>
      <c r="N12" s="940"/>
      <c r="O12" s="940"/>
      <c r="P12" s="941"/>
      <c r="Q12" s="935"/>
      <c r="R12" s="942"/>
    </row>
    <row r="13" spans="1:22" s="61" customFormat="1" ht="19.5" thickBot="1" x14ac:dyDescent="0.3">
      <c r="A13" s="388"/>
      <c r="B13" s="378" t="s">
        <v>53</v>
      </c>
      <c r="C13" s="378"/>
      <c r="D13" s="378"/>
      <c r="E13" s="378"/>
      <c r="F13" s="378"/>
      <c r="G13" s="378"/>
      <c r="H13" s="379"/>
      <c r="I13" s="379"/>
      <c r="J13" s="943">
        <v>1079263</v>
      </c>
      <c r="K13" s="935">
        <v>0.40500000000000003</v>
      </c>
      <c r="L13" s="935">
        <v>0</v>
      </c>
      <c r="M13" s="935">
        <v>0</v>
      </c>
      <c r="N13" s="935">
        <v>0.59899096499999993</v>
      </c>
      <c r="O13" s="935">
        <v>0</v>
      </c>
      <c r="P13" s="937">
        <v>0</v>
      </c>
      <c r="Q13" s="935">
        <v>1.0039909649999998</v>
      </c>
      <c r="R13" s="935">
        <v>9.3025607752697894</v>
      </c>
    </row>
    <row r="14" spans="1:22" ht="24" customHeight="1" x14ac:dyDescent="0.25">
      <c r="A14" s="873"/>
      <c r="B14" s="872"/>
      <c r="C14" s="872"/>
      <c r="D14" s="872"/>
      <c r="E14" s="872"/>
      <c r="F14" s="872"/>
      <c r="G14" s="872"/>
      <c r="H14" s="872"/>
      <c r="I14" s="872"/>
      <c r="L14" s="366"/>
      <c r="M14" s="366"/>
      <c r="N14" s="366"/>
      <c r="O14" s="366"/>
      <c r="P14" s="366"/>
      <c r="Q14" s="366"/>
      <c r="R14" s="366"/>
    </row>
    <row r="15" spans="1:22" ht="24" customHeight="1" x14ac:dyDescent="0.25">
      <c r="A15" s="366"/>
      <c r="B15" s="366"/>
      <c r="C15" s="831"/>
      <c r="D15" s="796"/>
      <c r="E15" s="796"/>
      <c r="F15" s="796"/>
      <c r="G15" s="796"/>
      <c r="H15" s="796"/>
      <c r="I15" s="796"/>
      <c r="J15" s="796"/>
      <c r="K15" s="796"/>
      <c r="L15" s="366"/>
      <c r="M15" s="366"/>
      <c r="N15" s="366"/>
      <c r="O15" s="366"/>
      <c r="P15" s="366"/>
      <c r="Q15" s="366"/>
      <c r="R15" s="366"/>
    </row>
    <row r="16" spans="1:22" ht="16.5" x14ac:dyDescent="0.25">
      <c r="A16" s="156"/>
      <c r="B16" s="366"/>
      <c r="C16" s="1124"/>
      <c r="D16" s="1124"/>
      <c r="E16" s="1124"/>
      <c r="F16" s="1124"/>
      <c r="G16" s="1124"/>
      <c r="H16" s="1124"/>
      <c r="I16" s="1124"/>
      <c r="J16" s="1124"/>
      <c r="K16" s="1124"/>
      <c r="L16" s="366"/>
      <c r="M16" s="366"/>
      <c r="N16" s="366"/>
      <c r="O16" s="366"/>
      <c r="P16" s="366"/>
      <c r="Q16" s="366"/>
      <c r="R16" s="366"/>
    </row>
  </sheetData>
  <printOptions horizontalCentered="1"/>
  <pageMargins left="0" right="0" top="0.98425196850393704" bottom="0.98425196850393704" header="0.51181102362204722" footer="0.51181102362204722"/>
  <pageSetup paperSize="8" orientation="landscape" r:id="rId1"/>
  <headerFooter alignWithMargins="0">
    <oddHeader>&amp;C&amp;A</oddHeader>
    <oddFooter>&amp;C&amp;P/&amp;N</oddFooter>
  </headerFooter>
  <rowBreaks count="3" manualBreakCount="3">
    <brk id="16" max="16383" man="1"/>
    <brk id="56" max="16383" man="1"/>
    <brk id="8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6"/>
  <sheetViews>
    <sheetView showGridLines="0" view="pageBreakPreview" topLeftCell="D4" zoomScale="75" zoomScaleNormal="100" zoomScaleSheetLayoutView="75" zoomScalePageLayoutView="50" workbookViewId="0">
      <selection activeCell="N13" sqref="N13"/>
    </sheetView>
  </sheetViews>
  <sheetFormatPr defaultRowHeight="15" x14ac:dyDescent="0.25"/>
  <cols>
    <col min="1" max="1" width="6.6640625" style="53" customWidth="1"/>
    <col min="2" max="2" width="38" style="53" customWidth="1"/>
    <col min="3" max="3" width="13" style="53" customWidth="1"/>
    <col min="4" max="4" width="11.1640625" style="53" customWidth="1"/>
    <col min="5" max="5" width="11" style="53" customWidth="1"/>
    <col min="6" max="7" width="18.83203125" style="53" customWidth="1"/>
    <col min="8" max="8" width="14.83203125" style="53" customWidth="1"/>
    <col min="9" max="9" width="22.6640625" style="53" customWidth="1"/>
    <col min="10" max="10" width="28.83203125" style="53" customWidth="1"/>
    <col min="11" max="11" width="14" style="53" customWidth="1"/>
    <col min="12" max="12" width="15.33203125" style="53" customWidth="1"/>
    <col min="13" max="13" width="18.5" style="53" customWidth="1"/>
    <col min="14" max="14" width="13.6640625" style="53" customWidth="1"/>
    <col min="15" max="15" width="16" style="53" customWidth="1"/>
    <col min="16" max="16" width="19.33203125" style="53" customWidth="1"/>
    <col min="17" max="17" width="16" style="53" customWidth="1"/>
    <col min="18" max="18" width="15.6640625" style="53" customWidth="1"/>
    <col min="19" max="16384" width="9.33203125" style="53"/>
  </cols>
  <sheetData>
    <row r="1" spans="1:22" ht="17.25" customHeight="1" x14ac:dyDescent="0.25">
      <c r="B1" s="294"/>
      <c r="C1" s="365"/>
      <c r="D1" s="365"/>
      <c r="G1" s="636"/>
      <c r="H1" s="365"/>
      <c r="I1" s="365"/>
      <c r="J1" s="365"/>
      <c r="K1" s="45"/>
      <c r="L1" s="874" t="s">
        <v>308</v>
      </c>
      <c r="M1" s="266"/>
      <c r="N1" s="366"/>
      <c r="O1" s="366"/>
      <c r="P1" s="266"/>
      <c r="Q1" s="366"/>
      <c r="R1" s="365"/>
      <c r="S1" s="365"/>
      <c r="T1" s="118"/>
      <c r="U1" s="118"/>
      <c r="V1" s="118"/>
    </row>
    <row r="2" spans="1:22" ht="17.25" thickBot="1" x14ac:dyDescent="0.3">
      <c r="B2" s="54"/>
      <c r="C2" s="367"/>
      <c r="D2" s="368"/>
      <c r="E2" s="368"/>
      <c r="F2" s="368"/>
      <c r="G2" s="368"/>
      <c r="H2" s="368"/>
      <c r="I2" s="368"/>
      <c r="J2" s="368"/>
      <c r="K2" s="54"/>
      <c r="L2" s="367"/>
      <c r="M2" s="266"/>
      <c r="N2" s="366"/>
      <c r="O2" s="366"/>
      <c r="P2" s="266"/>
      <c r="Q2" s="366"/>
      <c r="R2" s="368"/>
      <c r="S2" s="368"/>
    </row>
    <row r="3" spans="1:22" ht="18" customHeight="1" thickBot="1" x14ac:dyDescent="0.3">
      <c r="C3" s="366"/>
      <c r="E3" s="870"/>
      <c r="F3" s="870"/>
      <c r="G3" s="870"/>
      <c r="H3" s="870"/>
      <c r="I3" s="871"/>
      <c r="J3" s="636"/>
      <c r="K3" s="874" t="s">
        <v>122</v>
      </c>
      <c r="L3" s="366"/>
      <c r="M3" s="266"/>
      <c r="N3" s="366"/>
      <c r="O3" s="366"/>
      <c r="P3" s="266"/>
      <c r="Q3" s="366"/>
      <c r="R3" s="294"/>
      <c r="S3" s="636"/>
      <c r="T3" s="45"/>
      <c r="U3" s="45"/>
      <c r="V3" s="45"/>
    </row>
    <row r="4" spans="1:22" ht="17.25" customHeight="1" x14ac:dyDescent="0.25">
      <c r="A4" s="266" t="s">
        <v>430</v>
      </c>
      <c r="D4" s="266"/>
      <c r="E4" s="366"/>
      <c r="F4" s="366"/>
      <c r="G4" s="366"/>
      <c r="I4" s="142"/>
      <c r="J4" s="142"/>
      <c r="K4" s="141" t="s">
        <v>928</v>
      </c>
      <c r="L4" s="366"/>
      <c r="M4" s="266"/>
      <c r="N4" s="366"/>
      <c r="O4" s="366"/>
      <c r="P4" s="266"/>
      <c r="Q4" s="366"/>
      <c r="R4" s="366"/>
      <c r="S4" s="366"/>
    </row>
    <row r="5" spans="1:22" ht="15.75" x14ac:dyDescent="0.25">
      <c r="A5" s="266" t="s">
        <v>222</v>
      </c>
      <c r="D5" s="266"/>
      <c r="E5" s="366"/>
      <c r="F5" s="366"/>
      <c r="G5" s="366"/>
      <c r="I5" s="142"/>
      <c r="J5" s="142"/>
      <c r="K5" s="141" t="s">
        <v>928</v>
      </c>
      <c r="L5" s="366"/>
      <c r="M5" s="266"/>
      <c r="N5" s="366"/>
      <c r="O5" s="366"/>
      <c r="P5" s="266"/>
      <c r="Q5" s="366"/>
      <c r="R5" s="366"/>
      <c r="S5" s="366"/>
    </row>
    <row r="6" spans="1:22" ht="15.75" x14ac:dyDescent="0.25">
      <c r="B6" s="56"/>
      <c r="C6" s="366"/>
      <c r="D6" s="366"/>
      <c r="E6" s="366"/>
      <c r="F6" s="366"/>
      <c r="G6" s="366"/>
      <c r="H6" s="366"/>
      <c r="I6" s="366"/>
      <c r="J6" s="366"/>
      <c r="K6" s="56"/>
      <c r="L6" s="366"/>
      <c r="M6" s="366"/>
      <c r="N6" s="366"/>
      <c r="O6" s="366"/>
      <c r="P6" s="366"/>
      <c r="Q6" s="366"/>
      <c r="R6" s="366"/>
      <c r="S6" s="366"/>
    </row>
    <row r="7" spans="1:22" ht="16.5" x14ac:dyDescent="0.3">
      <c r="C7" s="367"/>
      <c r="D7" s="367"/>
      <c r="E7" s="369"/>
      <c r="F7" s="367"/>
      <c r="G7" s="367"/>
      <c r="H7" s="367"/>
      <c r="I7" s="368"/>
      <c r="J7" s="368"/>
      <c r="L7" s="367"/>
      <c r="M7" s="367"/>
      <c r="N7" s="369"/>
      <c r="O7" s="367"/>
      <c r="P7" s="367"/>
      <c r="Q7" s="368"/>
      <c r="R7" s="368"/>
      <c r="S7" s="368"/>
    </row>
    <row r="8" spans="1:22" ht="17.25" thickBot="1" x14ac:dyDescent="0.35">
      <c r="A8" s="366"/>
      <c r="B8" s="383"/>
      <c r="C8" s="370"/>
      <c r="D8" s="371"/>
      <c r="E8" s="371"/>
      <c r="F8" s="370"/>
      <c r="G8" s="370"/>
      <c r="H8" s="370"/>
      <c r="I8" s="368"/>
      <c r="J8" s="368"/>
      <c r="K8" s="368"/>
      <c r="L8" s="368"/>
      <c r="M8" s="368"/>
      <c r="N8" s="368"/>
      <c r="O8" s="368"/>
      <c r="P8" s="368"/>
      <c r="Q8" s="368"/>
      <c r="R8" s="366" t="s">
        <v>965</v>
      </c>
    </row>
    <row r="9" spans="1:22" s="58" customFormat="1" ht="98.25" customHeight="1" x14ac:dyDescent="0.2">
      <c r="A9" s="384" t="s">
        <v>85</v>
      </c>
      <c r="B9" s="380" t="s">
        <v>106</v>
      </c>
      <c r="C9" s="380" t="s">
        <v>107</v>
      </c>
      <c r="D9" s="380" t="s">
        <v>108</v>
      </c>
      <c r="E9" s="380" t="s">
        <v>109</v>
      </c>
      <c r="F9" s="381" t="s">
        <v>110</v>
      </c>
      <c r="G9" s="381" t="s">
        <v>271</v>
      </c>
      <c r="H9" s="381" t="s">
        <v>851</v>
      </c>
      <c r="I9" s="381" t="s">
        <v>850</v>
      </c>
      <c r="J9" s="381" t="s">
        <v>852</v>
      </c>
      <c r="K9" s="381" t="s">
        <v>111</v>
      </c>
      <c r="L9" s="381" t="s">
        <v>112</v>
      </c>
      <c r="M9" s="381" t="s">
        <v>113</v>
      </c>
      <c r="N9" s="381" t="s">
        <v>114</v>
      </c>
      <c r="O9" s="381" t="s">
        <v>115</v>
      </c>
      <c r="P9" s="381" t="s">
        <v>912</v>
      </c>
      <c r="Q9" s="381" t="s">
        <v>116</v>
      </c>
      <c r="R9" s="382" t="s">
        <v>117</v>
      </c>
    </row>
    <row r="10" spans="1:22" s="58" customFormat="1" ht="21.75" customHeight="1" x14ac:dyDescent="0.2">
      <c r="A10" s="1127">
        <v>1</v>
      </c>
      <c r="B10" s="188">
        <v>2</v>
      </c>
      <c r="C10" s="188">
        <v>3</v>
      </c>
      <c r="D10" s="188">
        <v>4</v>
      </c>
      <c r="E10" s="188">
        <v>5</v>
      </c>
      <c r="F10" s="188">
        <v>6</v>
      </c>
      <c r="G10" s="188">
        <v>7</v>
      </c>
      <c r="H10" s="188">
        <v>8</v>
      </c>
      <c r="I10" s="188">
        <v>9</v>
      </c>
      <c r="J10" s="188">
        <v>3</v>
      </c>
      <c r="K10" s="188">
        <v>4</v>
      </c>
      <c r="L10" s="188">
        <v>5</v>
      </c>
      <c r="M10" s="188">
        <v>6</v>
      </c>
      <c r="N10" s="188">
        <v>7</v>
      </c>
      <c r="O10" s="188">
        <v>8</v>
      </c>
      <c r="P10" s="188">
        <v>9</v>
      </c>
      <c r="Q10" s="188">
        <v>10</v>
      </c>
      <c r="R10" s="189">
        <v>11</v>
      </c>
    </row>
    <row r="11" spans="1:22" ht="18" customHeight="1" x14ac:dyDescent="0.3">
      <c r="A11" s="386">
        <v>1</v>
      </c>
      <c r="B11" s="385" t="s">
        <v>977</v>
      </c>
      <c r="C11" s="373"/>
      <c r="D11" s="373"/>
      <c r="E11" s="373"/>
      <c r="F11" s="373"/>
      <c r="G11" s="373"/>
      <c r="H11" s="176"/>
      <c r="I11" s="176"/>
      <c r="J11" s="943">
        <v>2729042</v>
      </c>
      <c r="K11" s="936">
        <v>0.40500000000000003</v>
      </c>
      <c r="L11" s="935"/>
      <c r="M11" s="935"/>
      <c r="N11" s="936">
        <v>1.501897</v>
      </c>
      <c r="O11" s="935"/>
      <c r="P11" s="937">
        <v>0</v>
      </c>
      <c r="Q11" s="938">
        <v>1.9068970000000001</v>
      </c>
      <c r="R11" s="939">
        <v>6.9874226926518537</v>
      </c>
    </row>
    <row r="12" spans="1:22" s="61" customFormat="1" ht="18" customHeight="1" x14ac:dyDescent="0.25">
      <c r="A12" s="387"/>
      <c r="B12" s="372"/>
      <c r="C12" s="372"/>
      <c r="D12" s="372"/>
      <c r="E12" s="372"/>
      <c r="F12" s="372"/>
      <c r="G12" s="372"/>
      <c r="H12" s="176"/>
      <c r="I12" s="377"/>
      <c r="J12" s="944"/>
      <c r="K12" s="936"/>
      <c r="L12" s="940"/>
      <c r="M12" s="940"/>
      <c r="N12" s="940"/>
      <c r="O12" s="940"/>
      <c r="P12" s="941"/>
      <c r="Q12" s="935"/>
      <c r="R12" s="942"/>
    </row>
    <row r="13" spans="1:22" s="61" customFormat="1" ht="19.5" thickBot="1" x14ac:dyDescent="0.3">
      <c r="A13" s="388"/>
      <c r="B13" s="378" t="s">
        <v>53</v>
      </c>
      <c r="C13" s="378"/>
      <c r="D13" s="378"/>
      <c r="E13" s="378"/>
      <c r="F13" s="378"/>
      <c r="G13" s="378"/>
      <c r="H13" s="379"/>
      <c r="I13" s="379"/>
      <c r="J13" s="943">
        <v>2729042</v>
      </c>
      <c r="K13" s="935">
        <v>0.40500000000000003</v>
      </c>
      <c r="L13" s="935">
        <v>0</v>
      </c>
      <c r="M13" s="935">
        <v>0</v>
      </c>
      <c r="N13" s="935">
        <v>1.501897</v>
      </c>
      <c r="O13" s="935">
        <v>0</v>
      </c>
      <c r="P13" s="937">
        <v>0</v>
      </c>
      <c r="Q13" s="935">
        <v>1.9068970000000001</v>
      </c>
      <c r="R13" s="935">
        <v>6.9874226926518537</v>
      </c>
    </row>
    <row r="14" spans="1:22" ht="24" customHeight="1" x14ac:dyDescent="0.25">
      <c r="A14" s="873"/>
      <c r="B14" s="872"/>
      <c r="C14" s="872"/>
      <c r="D14" s="872"/>
      <c r="E14" s="872"/>
      <c r="F14" s="872"/>
      <c r="G14" s="872"/>
      <c r="H14" s="872"/>
      <c r="I14" s="872"/>
      <c r="L14" s="366"/>
      <c r="M14" s="366"/>
      <c r="N14" s="366"/>
      <c r="O14" s="366"/>
      <c r="P14" s="366"/>
      <c r="Q14" s="366"/>
      <c r="R14" s="366"/>
    </row>
    <row r="15" spans="1:22" ht="24" customHeight="1" x14ac:dyDescent="0.25">
      <c r="A15" s="366"/>
      <c r="B15" s="366"/>
      <c r="C15" s="831"/>
      <c r="D15" s="796"/>
      <c r="E15" s="796"/>
      <c r="F15" s="796"/>
      <c r="G15" s="796"/>
      <c r="H15" s="796"/>
      <c r="I15" s="796"/>
      <c r="J15" s="796"/>
      <c r="K15" s="796"/>
      <c r="L15" s="366"/>
      <c r="M15" s="366"/>
      <c r="N15" s="366"/>
      <c r="O15" s="366"/>
      <c r="P15" s="366"/>
      <c r="Q15" s="366"/>
      <c r="R15" s="366"/>
    </row>
    <row r="16" spans="1:22" ht="16.5" x14ac:dyDescent="0.25">
      <c r="A16" s="156"/>
      <c r="B16" s="366"/>
      <c r="C16" s="1124"/>
      <c r="D16" s="1124"/>
      <c r="E16" s="1124"/>
      <c r="F16" s="1124"/>
      <c r="G16" s="1124"/>
      <c r="H16" s="1124"/>
      <c r="I16" s="1124"/>
      <c r="J16" s="1124"/>
      <c r="K16" s="1124"/>
      <c r="L16" s="366"/>
      <c r="M16" s="366"/>
      <c r="N16" s="366"/>
      <c r="O16" s="366"/>
      <c r="P16" s="366"/>
      <c r="Q16" s="366"/>
      <c r="R16" s="366"/>
    </row>
  </sheetData>
  <printOptions horizontalCentered="1"/>
  <pageMargins left="0" right="0" top="0.98425196850393704" bottom="0.98425196850393704" header="0.51181102362204722" footer="0.51181102362204722"/>
  <pageSetup paperSize="8" orientation="landscape" r:id="rId1"/>
  <headerFooter alignWithMargins="0">
    <oddHeader>&amp;C&amp;A</oddHeader>
    <oddFooter>&amp;C&amp;P/&amp;N</oddFooter>
  </headerFooter>
  <rowBreaks count="3" manualBreakCount="3">
    <brk id="16" max="16383" man="1"/>
    <brk id="56" max="16383" man="1"/>
    <brk id="8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V16"/>
  <sheetViews>
    <sheetView showGridLines="0" view="pageBreakPreview" topLeftCell="C1" zoomScale="75" zoomScaleNormal="100" zoomScaleSheetLayoutView="75" zoomScalePageLayoutView="50" workbookViewId="0">
      <selection activeCell="J18" sqref="J18"/>
    </sheetView>
  </sheetViews>
  <sheetFormatPr defaultRowHeight="15" x14ac:dyDescent="0.25"/>
  <cols>
    <col min="1" max="1" width="6.6640625" style="53" customWidth="1"/>
    <col min="2" max="2" width="38" style="53" customWidth="1"/>
    <col min="3" max="3" width="13" style="53" customWidth="1"/>
    <col min="4" max="4" width="11.1640625" style="53" customWidth="1"/>
    <col min="5" max="5" width="11" style="53" customWidth="1"/>
    <col min="6" max="7" width="18.83203125" style="53" customWidth="1"/>
    <col min="8" max="8" width="14.83203125" style="53" customWidth="1"/>
    <col min="9" max="9" width="22.6640625" style="53" customWidth="1"/>
    <col min="10" max="10" width="28.83203125" style="53" customWidth="1"/>
    <col min="11" max="11" width="14" style="53" customWidth="1"/>
    <col min="12" max="12" width="15.33203125" style="53" customWidth="1"/>
    <col min="13" max="13" width="18.5" style="53" customWidth="1"/>
    <col min="14" max="14" width="13.6640625" style="53" customWidth="1"/>
    <col min="15" max="15" width="16" style="53" customWidth="1"/>
    <col min="16" max="16" width="19.33203125" style="53" customWidth="1"/>
    <col min="17" max="17" width="16" style="53" customWidth="1"/>
    <col min="18" max="18" width="15.6640625" style="53" customWidth="1"/>
    <col min="19" max="16384" width="9.33203125" style="53"/>
  </cols>
  <sheetData>
    <row r="1" spans="1:22" ht="17.25" customHeight="1" x14ac:dyDescent="0.25">
      <c r="B1" s="294"/>
      <c r="C1" s="365"/>
      <c r="D1" s="365"/>
      <c r="G1" s="636"/>
      <c r="H1" s="365"/>
      <c r="I1" s="365"/>
      <c r="J1" s="365"/>
      <c r="K1" s="45"/>
      <c r="L1" s="874" t="s">
        <v>308</v>
      </c>
      <c r="M1" s="266"/>
      <c r="N1" s="366"/>
      <c r="O1" s="366"/>
      <c r="P1" s="266"/>
      <c r="Q1" s="366"/>
      <c r="R1" s="365"/>
      <c r="S1" s="365"/>
      <c r="T1" s="118"/>
      <c r="U1" s="118"/>
      <c r="V1" s="118"/>
    </row>
    <row r="2" spans="1:22" ht="17.25" thickBot="1" x14ac:dyDescent="0.3">
      <c r="B2" s="54"/>
      <c r="C2" s="367"/>
      <c r="D2" s="368"/>
      <c r="E2" s="368"/>
      <c r="F2" s="368"/>
      <c r="G2" s="368"/>
      <c r="H2" s="368"/>
      <c r="I2" s="368"/>
      <c r="J2" s="368"/>
      <c r="K2" s="54"/>
      <c r="L2" s="367"/>
      <c r="M2" s="266"/>
      <c r="N2" s="366"/>
      <c r="O2" s="366"/>
      <c r="P2" s="266"/>
      <c r="Q2" s="366"/>
      <c r="R2" s="368"/>
      <c r="S2" s="368"/>
    </row>
    <row r="3" spans="1:22" ht="18" customHeight="1" thickBot="1" x14ac:dyDescent="0.3">
      <c r="C3" s="366"/>
      <c r="E3" s="870"/>
      <c r="F3" s="870"/>
      <c r="G3" s="870"/>
      <c r="H3" s="870"/>
      <c r="I3" s="871"/>
      <c r="J3" s="221"/>
      <c r="K3" s="874" t="s">
        <v>122</v>
      </c>
      <c r="L3" s="366"/>
      <c r="M3" s="266"/>
      <c r="N3" s="366"/>
      <c r="O3" s="366"/>
      <c r="P3" s="266"/>
      <c r="Q3" s="366"/>
      <c r="R3" s="294"/>
      <c r="S3" s="636"/>
      <c r="T3" s="45"/>
      <c r="U3" s="45"/>
      <c r="V3" s="45"/>
    </row>
    <row r="4" spans="1:22" ht="17.25" customHeight="1" x14ac:dyDescent="0.25">
      <c r="A4" s="266" t="s">
        <v>430</v>
      </c>
      <c r="D4" s="266"/>
      <c r="E4" s="366"/>
      <c r="F4" s="366"/>
      <c r="G4" s="366"/>
      <c r="I4" s="142"/>
      <c r="J4" s="142"/>
      <c r="K4" s="141" t="s">
        <v>928</v>
      </c>
      <c r="L4" s="366"/>
      <c r="M4" s="266"/>
      <c r="N4" s="366"/>
      <c r="O4" s="366"/>
      <c r="P4" s="266"/>
      <c r="Q4" s="366"/>
      <c r="R4" s="366"/>
      <c r="S4" s="366"/>
    </row>
    <row r="5" spans="1:22" ht="15.75" x14ac:dyDescent="0.25">
      <c r="A5" s="266" t="s">
        <v>222</v>
      </c>
      <c r="D5" s="266"/>
      <c r="E5" s="366"/>
      <c r="F5" s="366"/>
      <c r="G5" s="366"/>
      <c r="I5" s="142"/>
      <c r="J5" s="142"/>
      <c r="K5" s="141" t="s">
        <v>928</v>
      </c>
      <c r="L5" s="366"/>
      <c r="M5" s="266"/>
      <c r="N5" s="366"/>
      <c r="O5" s="366"/>
      <c r="P5" s="266"/>
      <c r="Q5" s="366"/>
      <c r="R5" s="366"/>
      <c r="S5" s="366"/>
    </row>
    <row r="6" spans="1:22" ht="15.75" x14ac:dyDescent="0.25">
      <c r="B6" s="56"/>
      <c r="C6" s="366"/>
      <c r="D6" s="366"/>
      <c r="E6" s="366"/>
      <c r="F6" s="366"/>
      <c r="G6" s="366"/>
      <c r="H6" s="366"/>
      <c r="I6" s="366"/>
      <c r="J6" s="366"/>
      <c r="K6" s="56"/>
      <c r="L6" s="366"/>
      <c r="M6" s="366"/>
      <c r="N6" s="366"/>
      <c r="O6" s="366"/>
      <c r="P6" s="366"/>
      <c r="Q6" s="366"/>
      <c r="R6" s="366"/>
      <c r="S6" s="366"/>
    </row>
    <row r="7" spans="1:22" ht="16.5" x14ac:dyDescent="0.3">
      <c r="C7" s="367"/>
      <c r="D7" s="367"/>
      <c r="E7" s="369"/>
      <c r="F7" s="367"/>
      <c r="G7" s="367"/>
      <c r="H7" s="367"/>
      <c r="I7" s="368"/>
      <c r="J7" s="368"/>
      <c r="L7" s="367"/>
      <c r="M7" s="367"/>
      <c r="N7" s="369"/>
      <c r="O7" s="367"/>
      <c r="P7" s="367"/>
      <c r="Q7" s="368"/>
      <c r="R7" s="368"/>
      <c r="S7" s="368"/>
    </row>
    <row r="8" spans="1:22" ht="17.25" thickBot="1" x14ac:dyDescent="0.35">
      <c r="A8" s="366"/>
      <c r="B8" s="383"/>
      <c r="C8" s="370"/>
      <c r="D8" s="371"/>
      <c r="E8" s="371"/>
      <c r="F8" s="370"/>
      <c r="G8" s="370"/>
      <c r="H8" s="370"/>
      <c r="I8" s="368"/>
      <c r="J8" s="368"/>
      <c r="K8" s="368"/>
      <c r="L8" s="368"/>
      <c r="M8" s="368"/>
      <c r="N8" s="368"/>
      <c r="O8" s="368"/>
      <c r="P8" s="368"/>
      <c r="Q8" s="368"/>
      <c r="R8" s="366" t="s">
        <v>965</v>
      </c>
    </row>
    <row r="9" spans="1:22" s="58" customFormat="1" ht="98.25" customHeight="1" x14ac:dyDescent="0.2">
      <c r="A9" s="384" t="s">
        <v>85</v>
      </c>
      <c r="B9" s="380" t="s">
        <v>106</v>
      </c>
      <c r="C9" s="380" t="s">
        <v>107</v>
      </c>
      <c r="D9" s="380" t="s">
        <v>108</v>
      </c>
      <c r="E9" s="380" t="s">
        <v>109</v>
      </c>
      <c r="F9" s="381" t="s">
        <v>110</v>
      </c>
      <c r="G9" s="381" t="s">
        <v>271</v>
      </c>
      <c r="H9" s="381" t="s">
        <v>851</v>
      </c>
      <c r="I9" s="381" t="s">
        <v>850</v>
      </c>
      <c r="J9" s="381" t="s">
        <v>852</v>
      </c>
      <c r="K9" s="381" t="s">
        <v>111</v>
      </c>
      <c r="L9" s="381" t="s">
        <v>112</v>
      </c>
      <c r="M9" s="381" t="s">
        <v>113</v>
      </c>
      <c r="N9" s="381" t="s">
        <v>114</v>
      </c>
      <c r="O9" s="381" t="s">
        <v>115</v>
      </c>
      <c r="P9" s="381" t="s">
        <v>912</v>
      </c>
      <c r="Q9" s="381" t="s">
        <v>116</v>
      </c>
      <c r="R9" s="382" t="s">
        <v>117</v>
      </c>
    </row>
    <row r="10" spans="1:22" s="58" customFormat="1" ht="21.75" customHeight="1" x14ac:dyDescent="0.2">
      <c r="A10" s="187">
        <v>1</v>
      </c>
      <c r="B10" s="188">
        <v>2</v>
      </c>
      <c r="C10" s="188">
        <v>3</v>
      </c>
      <c r="D10" s="188">
        <v>4</v>
      </c>
      <c r="E10" s="188">
        <v>5</v>
      </c>
      <c r="F10" s="188">
        <v>6</v>
      </c>
      <c r="G10" s="188">
        <v>7</v>
      </c>
      <c r="H10" s="188">
        <v>8</v>
      </c>
      <c r="I10" s="188">
        <v>9</v>
      </c>
      <c r="J10" s="188">
        <v>3</v>
      </c>
      <c r="K10" s="188">
        <v>4</v>
      </c>
      <c r="L10" s="188">
        <v>5</v>
      </c>
      <c r="M10" s="188">
        <v>6</v>
      </c>
      <c r="N10" s="188">
        <v>7</v>
      </c>
      <c r="O10" s="188">
        <v>8</v>
      </c>
      <c r="P10" s="188">
        <v>9</v>
      </c>
      <c r="Q10" s="188">
        <v>10</v>
      </c>
      <c r="R10" s="189">
        <v>11</v>
      </c>
    </row>
    <row r="11" spans="1:22" ht="18" customHeight="1" x14ac:dyDescent="0.3">
      <c r="A11" s="386">
        <v>1</v>
      </c>
      <c r="B11" s="385" t="s">
        <v>929</v>
      </c>
      <c r="C11" s="373"/>
      <c r="D11" s="373"/>
      <c r="E11" s="373"/>
      <c r="F11" s="373"/>
      <c r="G11" s="373"/>
      <c r="H11" s="176"/>
      <c r="I11" s="176"/>
      <c r="J11" s="943">
        <v>3298159.5092024542</v>
      </c>
      <c r="K11" s="936">
        <v>0.432</v>
      </c>
      <c r="L11" s="935"/>
      <c r="M11" s="935"/>
      <c r="N11" s="936">
        <v>1.8139877300613501</v>
      </c>
      <c r="O11" s="935"/>
      <c r="P11" s="937">
        <v>3.1147063190184052E-2</v>
      </c>
      <c r="Q11" s="938">
        <v>2.277134793251534</v>
      </c>
      <c r="R11" s="939">
        <v>6.904259138764882</v>
      </c>
    </row>
    <row r="12" spans="1:22" s="61" customFormat="1" ht="18" customHeight="1" x14ac:dyDescent="0.25">
      <c r="A12" s="387"/>
      <c r="B12" s="372"/>
      <c r="C12" s="372"/>
      <c r="D12" s="372"/>
      <c r="E12" s="372"/>
      <c r="F12" s="372"/>
      <c r="G12" s="372"/>
      <c r="H12" s="176"/>
      <c r="I12" s="377"/>
      <c r="J12" s="944"/>
      <c r="K12" s="936"/>
      <c r="L12" s="940"/>
      <c r="M12" s="940"/>
      <c r="N12" s="940"/>
      <c r="O12" s="940"/>
      <c r="P12" s="941"/>
      <c r="Q12" s="935"/>
      <c r="R12" s="942"/>
    </row>
    <row r="13" spans="1:22" s="61" customFormat="1" ht="19.5" thickBot="1" x14ac:dyDescent="0.3">
      <c r="A13" s="388"/>
      <c r="B13" s="378" t="s">
        <v>53</v>
      </c>
      <c r="C13" s="378"/>
      <c r="D13" s="378"/>
      <c r="E13" s="378"/>
      <c r="F13" s="378"/>
      <c r="G13" s="378"/>
      <c r="H13" s="379"/>
      <c r="I13" s="379"/>
      <c r="J13" s="943">
        <v>3298159.5092024542</v>
      </c>
      <c r="K13" s="935">
        <v>0.432</v>
      </c>
      <c r="L13" s="935">
        <v>0</v>
      </c>
      <c r="M13" s="935">
        <v>0</v>
      </c>
      <c r="N13" s="935">
        <v>1.8139877300613501</v>
      </c>
      <c r="O13" s="935">
        <v>0</v>
      </c>
      <c r="P13" s="937">
        <v>3.1147063190184052E-2</v>
      </c>
      <c r="Q13" s="935">
        <v>2.277134793251534</v>
      </c>
      <c r="R13" s="935">
        <v>6.904259138764882</v>
      </c>
    </row>
    <row r="14" spans="1:22" ht="24" customHeight="1" x14ac:dyDescent="0.25">
      <c r="A14" s="873"/>
      <c r="B14" s="872"/>
      <c r="C14" s="872"/>
      <c r="D14" s="872"/>
      <c r="E14" s="872"/>
      <c r="F14" s="872"/>
      <c r="G14" s="872"/>
      <c r="H14" s="872"/>
      <c r="I14" s="872"/>
      <c r="L14" s="366"/>
      <c r="M14" s="366"/>
      <c r="N14" s="366"/>
      <c r="O14" s="366"/>
      <c r="P14" s="366"/>
      <c r="Q14" s="366"/>
      <c r="R14" s="366"/>
    </row>
    <row r="15" spans="1:22" ht="24" customHeight="1" x14ac:dyDescent="0.25">
      <c r="A15" s="366"/>
      <c r="B15" s="366"/>
      <c r="C15" s="831"/>
      <c r="D15" s="796"/>
      <c r="E15" s="796"/>
      <c r="F15" s="796"/>
      <c r="G15" s="796"/>
      <c r="H15" s="796"/>
      <c r="I15" s="796"/>
      <c r="J15" s="796"/>
      <c r="K15" s="796"/>
      <c r="L15" s="366"/>
      <c r="M15" s="366"/>
      <c r="N15" s="366"/>
      <c r="O15" s="366"/>
      <c r="P15" s="366"/>
      <c r="Q15" s="366"/>
      <c r="R15" s="366"/>
    </row>
    <row r="16" spans="1:22" ht="16.5" x14ac:dyDescent="0.25">
      <c r="A16" s="156"/>
      <c r="B16" s="366"/>
      <c r="C16" s="819"/>
      <c r="D16" s="819"/>
      <c r="E16" s="819"/>
      <c r="F16" s="819"/>
      <c r="G16" s="825"/>
      <c r="H16" s="819"/>
      <c r="I16" s="819"/>
      <c r="J16" s="819"/>
      <c r="K16" s="819"/>
      <c r="L16" s="366"/>
      <c r="M16" s="366"/>
      <c r="N16" s="366"/>
      <c r="O16" s="366"/>
      <c r="P16" s="366"/>
      <c r="Q16" s="366"/>
      <c r="R16" s="366"/>
    </row>
  </sheetData>
  <phoneticPr fontId="24" type="noConversion"/>
  <printOptions horizontalCentered="1"/>
  <pageMargins left="0" right="0" top="0.98425196850393704" bottom="0.98425196850393704" header="0.51181102362204722" footer="0.51181102362204722"/>
  <pageSetup paperSize="8" orientation="landscape" r:id="rId1"/>
  <headerFooter alignWithMargins="0">
    <oddHeader>&amp;C&amp;A</oddHeader>
    <oddFooter>&amp;C&amp;P/&amp;N</oddFooter>
  </headerFooter>
  <rowBreaks count="3" manualBreakCount="3">
    <brk id="16" max="16383" man="1"/>
    <brk id="56" max="16383" man="1"/>
    <brk id="8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6"/>
  <sheetViews>
    <sheetView showGridLines="0" view="pageBreakPreview" topLeftCell="D1" zoomScale="75" zoomScaleNormal="100" zoomScaleSheetLayoutView="75" zoomScalePageLayoutView="50" workbookViewId="0">
      <selection activeCell="Q11" sqref="Q11"/>
    </sheetView>
  </sheetViews>
  <sheetFormatPr defaultRowHeight="15" x14ac:dyDescent="0.25"/>
  <cols>
    <col min="1" max="1" width="6.6640625" style="53" customWidth="1"/>
    <col min="2" max="2" width="38" style="53" customWidth="1"/>
    <col min="3" max="3" width="13" style="53" customWidth="1"/>
    <col min="4" max="4" width="11.1640625" style="53" customWidth="1"/>
    <col min="5" max="5" width="11" style="53" customWidth="1"/>
    <col min="6" max="7" width="18.83203125" style="53" customWidth="1"/>
    <col min="8" max="8" width="14.83203125" style="53" customWidth="1"/>
    <col min="9" max="9" width="22.6640625" style="53" customWidth="1"/>
    <col min="10" max="10" width="28.83203125" style="53" customWidth="1"/>
    <col min="11" max="11" width="14" style="53" customWidth="1"/>
    <col min="12" max="12" width="15.33203125" style="53" customWidth="1"/>
    <col min="13" max="13" width="18.5" style="53" customWidth="1"/>
    <col min="14" max="14" width="13.6640625" style="53" customWidth="1"/>
    <col min="15" max="15" width="16" style="53" customWidth="1"/>
    <col min="16" max="16" width="19.33203125" style="53" customWidth="1"/>
    <col min="17" max="17" width="16" style="53" customWidth="1"/>
    <col min="18" max="18" width="15.6640625" style="53" customWidth="1"/>
    <col min="19" max="16384" width="9.33203125" style="53"/>
  </cols>
  <sheetData>
    <row r="1" spans="1:22" ht="17.25" customHeight="1" x14ac:dyDescent="0.25">
      <c r="B1" s="294"/>
      <c r="C1" s="365"/>
      <c r="D1" s="365"/>
      <c r="G1" s="636"/>
      <c r="H1" s="365"/>
      <c r="I1" s="365"/>
      <c r="J1" s="365"/>
      <c r="K1" s="45"/>
      <c r="L1" s="874" t="s">
        <v>308</v>
      </c>
      <c r="M1" s="266"/>
      <c r="N1" s="366"/>
      <c r="O1" s="366"/>
      <c r="P1" s="266"/>
      <c r="Q1" s="366"/>
      <c r="R1" s="365"/>
      <c r="S1" s="365"/>
      <c r="T1" s="118"/>
      <c r="U1" s="118"/>
      <c r="V1" s="118"/>
    </row>
    <row r="2" spans="1:22" ht="17.25" thickBot="1" x14ac:dyDescent="0.3">
      <c r="B2" s="54"/>
      <c r="C2" s="367"/>
      <c r="D2" s="368"/>
      <c r="E2" s="368"/>
      <c r="F2" s="368"/>
      <c r="G2" s="368"/>
      <c r="H2" s="368"/>
      <c r="I2" s="368"/>
      <c r="J2" s="368"/>
      <c r="K2" s="54"/>
      <c r="L2" s="367"/>
      <c r="M2" s="266"/>
      <c r="N2" s="366"/>
      <c r="O2" s="366"/>
      <c r="P2" s="266"/>
      <c r="Q2" s="366"/>
      <c r="R2" s="368"/>
      <c r="S2" s="368"/>
    </row>
    <row r="3" spans="1:22" ht="18" customHeight="1" thickBot="1" x14ac:dyDescent="0.3">
      <c r="C3" s="366"/>
      <c r="E3" s="870"/>
      <c r="F3" s="870"/>
      <c r="G3" s="870"/>
      <c r="H3" s="870"/>
      <c r="I3" s="871"/>
      <c r="J3" s="636"/>
      <c r="K3" s="874" t="s">
        <v>122</v>
      </c>
      <c r="L3" s="366"/>
      <c r="M3" s="266"/>
      <c r="N3" s="366"/>
      <c r="O3" s="366"/>
      <c r="P3" s="266"/>
      <c r="Q3" s="366"/>
      <c r="R3" s="294"/>
      <c r="S3" s="636"/>
      <c r="T3" s="45"/>
      <c r="U3" s="45"/>
      <c r="V3" s="45"/>
    </row>
    <row r="4" spans="1:22" ht="17.25" customHeight="1" x14ac:dyDescent="0.25">
      <c r="A4" s="266" t="s">
        <v>430</v>
      </c>
      <c r="D4" s="266"/>
      <c r="E4" s="366"/>
      <c r="F4" s="366"/>
      <c r="G4" s="366"/>
      <c r="I4" s="142"/>
      <c r="J4" s="142"/>
      <c r="K4" s="141" t="s">
        <v>928</v>
      </c>
      <c r="L4" s="366"/>
      <c r="M4" s="266"/>
      <c r="N4" s="366"/>
      <c r="O4" s="366"/>
      <c r="P4" s="266"/>
      <c r="Q4" s="366"/>
      <c r="R4" s="366"/>
      <c r="S4" s="366"/>
    </row>
    <row r="5" spans="1:22" ht="15.75" x14ac:dyDescent="0.25">
      <c r="A5" s="266" t="s">
        <v>222</v>
      </c>
      <c r="D5" s="266"/>
      <c r="E5" s="366"/>
      <c r="F5" s="366"/>
      <c r="G5" s="366"/>
      <c r="I5" s="142"/>
      <c r="J5" s="142"/>
      <c r="K5" s="141" t="s">
        <v>928</v>
      </c>
      <c r="L5" s="366"/>
      <c r="M5" s="266"/>
      <c r="N5" s="366"/>
      <c r="O5" s="366"/>
      <c r="P5" s="266"/>
      <c r="Q5" s="366"/>
      <c r="R5" s="366"/>
      <c r="S5" s="366"/>
    </row>
    <row r="6" spans="1:22" ht="15.75" x14ac:dyDescent="0.25">
      <c r="B6" s="56"/>
      <c r="C6" s="366"/>
      <c r="D6" s="366"/>
      <c r="E6" s="366"/>
      <c r="F6" s="366"/>
      <c r="G6" s="366"/>
      <c r="H6" s="366"/>
      <c r="I6" s="366"/>
      <c r="J6" s="366"/>
      <c r="K6" s="56"/>
      <c r="L6" s="366"/>
      <c r="M6" s="366"/>
      <c r="N6" s="366"/>
      <c r="O6" s="366"/>
      <c r="P6" s="366"/>
      <c r="Q6" s="366"/>
      <c r="R6" s="366"/>
      <c r="S6" s="366"/>
    </row>
    <row r="7" spans="1:22" ht="16.5" x14ac:dyDescent="0.3">
      <c r="C7" s="367"/>
      <c r="D7" s="367"/>
      <c r="E7" s="369"/>
      <c r="F7" s="367"/>
      <c r="G7" s="367"/>
      <c r="H7" s="367"/>
      <c r="I7" s="368"/>
      <c r="J7" s="368"/>
      <c r="L7" s="367"/>
      <c r="M7" s="367"/>
      <c r="N7" s="369"/>
      <c r="O7" s="367"/>
      <c r="P7" s="367"/>
      <c r="Q7" s="368"/>
      <c r="R7" s="368"/>
      <c r="S7" s="368"/>
    </row>
    <row r="8" spans="1:22" ht="17.25" thickBot="1" x14ac:dyDescent="0.35">
      <c r="A8" s="366"/>
      <c r="B8" s="383"/>
      <c r="C8" s="370"/>
      <c r="D8" s="371"/>
      <c r="E8" s="371"/>
      <c r="F8" s="370"/>
      <c r="G8" s="370"/>
      <c r="H8" s="370"/>
      <c r="I8" s="368"/>
      <c r="J8" s="368"/>
      <c r="K8" s="368"/>
      <c r="L8" s="368"/>
      <c r="M8" s="368"/>
      <c r="N8" s="368"/>
      <c r="O8" s="368"/>
      <c r="P8" s="368"/>
      <c r="Q8" s="368"/>
      <c r="R8" s="366" t="s">
        <v>965</v>
      </c>
    </row>
    <row r="9" spans="1:22" s="58" customFormat="1" ht="98.25" customHeight="1" x14ac:dyDescent="0.2">
      <c r="A9" s="384" t="s">
        <v>85</v>
      </c>
      <c r="B9" s="380" t="s">
        <v>106</v>
      </c>
      <c r="C9" s="380" t="s">
        <v>107</v>
      </c>
      <c r="D9" s="380" t="s">
        <v>108</v>
      </c>
      <c r="E9" s="380" t="s">
        <v>109</v>
      </c>
      <c r="F9" s="381" t="s">
        <v>110</v>
      </c>
      <c r="G9" s="381" t="s">
        <v>271</v>
      </c>
      <c r="H9" s="381" t="s">
        <v>851</v>
      </c>
      <c r="I9" s="381" t="s">
        <v>850</v>
      </c>
      <c r="J9" s="381" t="s">
        <v>852</v>
      </c>
      <c r="K9" s="381" t="s">
        <v>111</v>
      </c>
      <c r="L9" s="381" t="s">
        <v>112</v>
      </c>
      <c r="M9" s="381" t="s">
        <v>113</v>
      </c>
      <c r="N9" s="381" t="s">
        <v>114</v>
      </c>
      <c r="O9" s="381" t="s">
        <v>115</v>
      </c>
      <c r="P9" s="381" t="s">
        <v>912</v>
      </c>
      <c r="Q9" s="381" t="s">
        <v>116</v>
      </c>
      <c r="R9" s="382" t="s">
        <v>117</v>
      </c>
    </row>
    <row r="10" spans="1:22" s="58" customFormat="1" ht="21.75" customHeight="1" x14ac:dyDescent="0.2">
      <c r="A10" s="981">
        <v>1</v>
      </c>
      <c r="B10" s="188">
        <v>2</v>
      </c>
      <c r="C10" s="188">
        <v>3</v>
      </c>
      <c r="D10" s="188">
        <v>4</v>
      </c>
      <c r="E10" s="188">
        <v>5</v>
      </c>
      <c r="F10" s="188">
        <v>6</v>
      </c>
      <c r="G10" s="188">
        <v>7</v>
      </c>
      <c r="H10" s="188">
        <v>8</v>
      </c>
      <c r="I10" s="188">
        <v>9</v>
      </c>
      <c r="J10" s="188">
        <v>3</v>
      </c>
      <c r="K10" s="188">
        <v>4</v>
      </c>
      <c r="L10" s="188">
        <v>5</v>
      </c>
      <c r="M10" s="188">
        <v>6</v>
      </c>
      <c r="N10" s="188">
        <v>7</v>
      </c>
      <c r="O10" s="188">
        <v>8</v>
      </c>
      <c r="P10" s="188">
        <v>9</v>
      </c>
      <c r="Q10" s="188">
        <v>10</v>
      </c>
      <c r="R10" s="189">
        <v>11</v>
      </c>
    </row>
    <row r="11" spans="1:22" ht="18" customHeight="1" x14ac:dyDescent="0.3">
      <c r="A11" s="386">
        <v>1</v>
      </c>
      <c r="B11" s="385" t="s">
        <v>956</v>
      </c>
      <c r="C11" s="373"/>
      <c r="D11" s="373"/>
      <c r="E11" s="373"/>
      <c r="F11" s="373"/>
      <c r="G11" s="373"/>
      <c r="H11" s="176"/>
      <c r="I11" s="176"/>
      <c r="J11" s="943">
        <v>7691411.0429447852</v>
      </c>
      <c r="K11" s="936">
        <v>0.81</v>
      </c>
      <c r="L11" s="935"/>
      <c r="M11" s="935"/>
      <c r="N11" s="936">
        <v>4.4687098159509198</v>
      </c>
      <c r="O11" s="935"/>
      <c r="P11" s="937">
        <v>3.9111229447852759E-2</v>
      </c>
      <c r="Q11" s="938">
        <v>5.3178210453987731</v>
      </c>
      <c r="R11" s="939">
        <v>6.9139732822844389</v>
      </c>
    </row>
    <row r="12" spans="1:22" s="61" customFormat="1" ht="18" customHeight="1" x14ac:dyDescent="0.25">
      <c r="A12" s="387"/>
      <c r="B12" s="372"/>
      <c r="C12" s="372"/>
      <c r="D12" s="372"/>
      <c r="E12" s="372"/>
      <c r="F12" s="372"/>
      <c r="G12" s="372"/>
      <c r="H12" s="176"/>
      <c r="I12" s="377"/>
      <c r="J12" s="944"/>
      <c r="K12" s="936"/>
      <c r="L12" s="940"/>
      <c r="M12" s="940"/>
      <c r="N12" s="940"/>
      <c r="O12" s="940"/>
      <c r="P12" s="941"/>
      <c r="Q12" s="935"/>
      <c r="R12" s="942"/>
    </row>
    <row r="13" spans="1:22" s="61" customFormat="1" ht="19.5" thickBot="1" x14ac:dyDescent="0.3">
      <c r="A13" s="388"/>
      <c r="B13" s="378" t="s">
        <v>53</v>
      </c>
      <c r="C13" s="378"/>
      <c r="D13" s="378"/>
      <c r="E13" s="378"/>
      <c r="F13" s="378"/>
      <c r="G13" s="378"/>
      <c r="H13" s="379"/>
      <c r="I13" s="379"/>
      <c r="J13" s="943">
        <v>7691411.0429447852</v>
      </c>
      <c r="K13" s="935">
        <v>0.81</v>
      </c>
      <c r="L13" s="935">
        <v>0</v>
      </c>
      <c r="M13" s="935">
        <v>0</v>
      </c>
      <c r="N13" s="935">
        <v>4.4687098159509198</v>
      </c>
      <c r="O13" s="935">
        <v>0</v>
      </c>
      <c r="P13" s="937">
        <v>3.9111229447852759E-2</v>
      </c>
      <c r="Q13" s="935">
        <v>5.3178210453987731</v>
      </c>
      <c r="R13" s="935">
        <v>6.9139732822844389</v>
      </c>
    </row>
    <row r="14" spans="1:22" ht="24" customHeight="1" x14ac:dyDescent="0.25">
      <c r="A14" s="873"/>
      <c r="B14" s="872"/>
      <c r="C14" s="872"/>
      <c r="D14" s="872"/>
      <c r="E14" s="872"/>
      <c r="F14" s="872"/>
      <c r="G14" s="872"/>
      <c r="H14" s="872"/>
      <c r="I14" s="872"/>
      <c r="L14" s="366"/>
      <c r="M14" s="366"/>
      <c r="N14" s="366"/>
      <c r="O14" s="366"/>
      <c r="P14" s="366"/>
      <c r="Q14" s="366"/>
      <c r="R14" s="366"/>
    </row>
    <row r="15" spans="1:22" ht="24" customHeight="1" x14ac:dyDescent="0.25">
      <c r="A15" s="366"/>
      <c r="B15" s="366"/>
      <c r="C15" s="831"/>
      <c r="D15" s="796"/>
      <c r="E15" s="796"/>
      <c r="F15" s="796"/>
      <c r="G15" s="796"/>
      <c r="H15" s="796"/>
      <c r="I15" s="796"/>
      <c r="J15" s="796"/>
      <c r="K15" s="796"/>
      <c r="L15" s="366"/>
      <c r="M15" s="366"/>
      <c r="N15" s="366"/>
      <c r="O15" s="366"/>
      <c r="P15" s="366"/>
      <c r="Q15" s="366"/>
      <c r="R15" s="366"/>
    </row>
    <row r="16" spans="1:22" ht="16.5" x14ac:dyDescent="0.25">
      <c r="A16" s="156"/>
      <c r="B16" s="366"/>
      <c r="C16" s="971"/>
      <c r="D16" s="971"/>
      <c r="E16" s="971"/>
      <c r="F16" s="971"/>
      <c r="G16" s="971"/>
      <c r="H16" s="971"/>
      <c r="I16" s="971"/>
      <c r="J16" s="971"/>
      <c r="K16" s="971"/>
      <c r="L16" s="366"/>
      <c r="M16" s="366"/>
      <c r="N16" s="366"/>
      <c r="O16" s="366"/>
      <c r="P16" s="366"/>
      <c r="Q16" s="366"/>
      <c r="R16" s="366"/>
    </row>
  </sheetData>
  <printOptions horizontalCentered="1"/>
  <pageMargins left="0" right="0" top="0.98425196850393704" bottom="0.98425196850393704" header="0.51181102362204722" footer="0.51181102362204722"/>
  <pageSetup paperSize="8" orientation="landscape" r:id="rId1"/>
  <headerFooter alignWithMargins="0">
    <oddHeader>&amp;C&amp;A</oddHeader>
    <oddFooter>&amp;C&amp;P/&amp;N</oddFooter>
  </headerFooter>
  <rowBreaks count="3" manualBreakCount="3">
    <brk id="16" max="16383" man="1"/>
    <brk id="56" max="16383" man="1"/>
    <brk id="8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6"/>
  <sheetViews>
    <sheetView showGridLines="0" view="pageBreakPreview" topLeftCell="D1" zoomScale="75" zoomScaleNormal="100" zoomScaleSheetLayoutView="75" zoomScalePageLayoutView="50" workbookViewId="0">
      <selection activeCell="M17" sqref="M17"/>
    </sheetView>
  </sheetViews>
  <sheetFormatPr defaultRowHeight="15" x14ac:dyDescent="0.25"/>
  <cols>
    <col min="1" max="1" width="6.6640625" style="53" customWidth="1"/>
    <col min="2" max="2" width="38" style="53" customWidth="1"/>
    <col min="3" max="3" width="13" style="53" customWidth="1"/>
    <col min="4" max="4" width="11.1640625" style="53" customWidth="1"/>
    <col min="5" max="5" width="11" style="53" customWidth="1"/>
    <col min="6" max="7" width="18.83203125" style="53" customWidth="1"/>
    <col min="8" max="8" width="14.83203125" style="53" customWidth="1"/>
    <col min="9" max="9" width="22.6640625" style="53" customWidth="1"/>
    <col min="10" max="10" width="28.83203125" style="53" customWidth="1"/>
    <col min="11" max="11" width="14" style="53" customWidth="1"/>
    <col min="12" max="12" width="15.33203125" style="53" customWidth="1"/>
    <col min="13" max="13" width="18.5" style="53" customWidth="1"/>
    <col min="14" max="14" width="13.6640625" style="53" customWidth="1"/>
    <col min="15" max="15" width="16" style="53" customWidth="1"/>
    <col min="16" max="16" width="19.33203125" style="53" customWidth="1"/>
    <col min="17" max="17" width="16" style="53" customWidth="1"/>
    <col min="18" max="18" width="15.6640625" style="53" customWidth="1"/>
    <col min="19" max="16384" width="9.33203125" style="53"/>
  </cols>
  <sheetData>
    <row r="1" spans="1:22" ht="17.25" customHeight="1" x14ac:dyDescent="0.25">
      <c r="B1" s="294"/>
      <c r="C1" s="365"/>
      <c r="D1" s="365"/>
      <c r="G1" s="636"/>
      <c r="H1" s="365"/>
      <c r="I1" s="365"/>
      <c r="J1" s="365"/>
      <c r="K1" s="45"/>
      <c r="L1" s="874" t="s">
        <v>308</v>
      </c>
      <c r="M1" s="266"/>
      <c r="N1" s="366"/>
      <c r="O1" s="366"/>
      <c r="P1" s="266"/>
      <c r="Q1" s="366"/>
      <c r="R1" s="365"/>
      <c r="S1" s="365"/>
      <c r="T1" s="118"/>
      <c r="U1" s="118"/>
      <c r="V1" s="118"/>
    </row>
    <row r="2" spans="1:22" ht="17.25" thickBot="1" x14ac:dyDescent="0.3">
      <c r="B2" s="54"/>
      <c r="C2" s="367"/>
      <c r="D2" s="368"/>
      <c r="E2" s="368"/>
      <c r="F2" s="368"/>
      <c r="G2" s="368"/>
      <c r="H2" s="368"/>
      <c r="I2" s="368"/>
      <c r="J2" s="368"/>
      <c r="K2" s="54"/>
      <c r="L2" s="367"/>
      <c r="M2" s="266"/>
      <c r="N2" s="366"/>
      <c r="O2" s="366"/>
      <c r="P2" s="266"/>
      <c r="Q2" s="366"/>
      <c r="R2" s="368"/>
      <c r="S2" s="368"/>
    </row>
    <row r="3" spans="1:22" ht="18" customHeight="1" thickBot="1" x14ac:dyDescent="0.3">
      <c r="C3" s="366"/>
      <c r="E3" s="870"/>
      <c r="F3" s="870"/>
      <c r="G3" s="870"/>
      <c r="H3" s="870"/>
      <c r="I3" s="871"/>
      <c r="J3" s="636"/>
      <c r="K3" s="874" t="s">
        <v>122</v>
      </c>
      <c r="L3" s="366"/>
      <c r="M3" s="266"/>
      <c r="N3" s="366"/>
      <c r="O3" s="366"/>
      <c r="P3" s="266"/>
      <c r="Q3" s="366"/>
      <c r="R3" s="294"/>
      <c r="S3" s="636"/>
      <c r="T3" s="45"/>
      <c r="U3" s="45"/>
      <c r="V3" s="45"/>
    </row>
    <row r="4" spans="1:22" ht="17.25" customHeight="1" x14ac:dyDescent="0.25">
      <c r="A4" s="266" t="s">
        <v>430</v>
      </c>
      <c r="D4" s="266"/>
      <c r="E4" s="366"/>
      <c r="F4" s="366"/>
      <c r="G4" s="366"/>
      <c r="I4" s="142"/>
      <c r="J4" s="142"/>
      <c r="K4" s="141" t="s">
        <v>928</v>
      </c>
      <c r="L4" s="366"/>
      <c r="M4" s="266"/>
      <c r="N4" s="366"/>
      <c r="O4" s="366"/>
      <c r="P4" s="266"/>
      <c r="Q4" s="366"/>
      <c r="R4" s="366"/>
      <c r="S4" s="366"/>
    </row>
    <row r="5" spans="1:22" ht="15.75" x14ac:dyDescent="0.25">
      <c r="A5" s="266" t="s">
        <v>222</v>
      </c>
      <c r="D5" s="266"/>
      <c r="E5" s="366"/>
      <c r="F5" s="366"/>
      <c r="G5" s="366"/>
      <c r="I5" s="142"/>
      <c r="J5" s="142"/>
      <c r="K5" s="141" t="s">
        <v>928</v>
      </c>
      <c r="L5" s="366"/>
      <c r="M5" s="266"/>
      <c r="N5" s="366"/>
      <c r="O5" s="366"/>
      <c r="P5" s="266"/>
      <c r="Q5" s="366"/>
      <c r="R5" s="366"/>
      <c r="S5" s="366"/>
    </row>
    <row r="6" spans="1:22" ht="15.75" x14ac:dyDescent="0.25">
      <c r="B6" s="56"/>
      <c r="C6" s="366"/>
      <c r="D6" s="366"/>
      <c r="E6" s="366"/>
      <c r="F6" s="366"/>
      <c r="G6" s="366"/>
      <c r="H6" s="366"/>
      <c r="I6" s="366"/>
      <c r="J6" s="366"/>
      <c r="K6" s="56"/>
      <c r="L6" s="366"/>
      <c r="M6" s="366"/>
      <c r="N6" s="366"/>
      <c r="O6" s="366"/>
      <c r="P6" s="366"/>
      <c r="Q6" s="366"/>
      <c r="R6" s="366"/>
      <c r="S6" s="366"/>
    </row>
    <row r="7" spans="1:22" ht="16.5" x14ac:dyDescent="0.3">
      <c r="C7" s="367"/>
      <c r="D7" s="367"/>
      <c r="E7" s="369"/>
      <c r="F7" s="367"/>
      <c r="G7" s="367"/>
      <c r="H7" s="367"/>
      <c r="I7" s="368"/>
      <c r="J7" s="368"/>
      <c r="L7" s="367"/>
      <c r="M7" s="367"/>
      <c r="N7" s="369"/>
      <c r="O7" s="367"/>
      <c r="P7" s="367"/>
      <c r="Q7" s="368"/>
      <c r="R7" s="368"/>
      <c r="S7" s="368"/>
    </row>
    <row r="8" spans="1:22" ht="17.25" thickBot="1" x14ac:dyDescent="0.35">
      <c r="A8" s="366"/>
      <c r="B8" s="383"/>
      <c r="C8" s="370"/>
      <c r="D8" s="371"/>
      <c r="E8" s="371"/>
      <c r="F8" s="370"/>
      <c r="G8" s="370"/>
      <c r="H8" s="370"/>
      <c r="I8" s="368"/>
      <c r="J8" s="368"/>
      <c r="K8" s="368"/>
      <c r="L8" s="368"/>
      <c r="M8" s="368"/>
      <c r="N8" s="368"/>
      <c r="O8" s="368"/>
      <c r="P8" s="368"/>
      <c r="Q8" s="368"/>
      <c r="R8" s="366" t="s">
        <v>965</v>
      </c>
    </row>
    <row r="9" spans="1:22" s="58" customFormat="1" ht="98.25" customHeight="1" x14ac:dyDescent="0.2">
      <c r="A9" s="384" t="s">
        <v>85</v>
      </c>
      <c r="B9" s="380" t="s">
        <v>106</v>
      </c>
      <c r="C9" s="380" t="s">
        <v>107</v>
      </c>
      <c r="D9" s="380" t="s">
        <v>108</v>
      </c>
      <c r="E9" s="380" t="s">
        <v>109</v>
      </c>
      <c r="F9" s="381" t="s">
        <v>110</v>
      </c>
      <c r="G9" s="381" t="s">
        <v>271</v>
      </c>
      <c r="H9" s="381" t="s">
        <v>851</v>
      </c>
      <c r="I9" s="381" t="s">
        <v>850</v>
      </c>
      <c r="J9" s="381" t="s">
        <v>852</v>
      </c>
      <c r="K9" s="381" t="s">
        <v>111</v>
      </c>
      <c r="L9" s="381" t="s">
        <v>112</v>
      </c>
      <c r="M9" s="381" t="s">
        <v>113</v>
      </c>
      <c r="N9" s="381" t="s">
        <v>114</v>
      </c>
      <c r="O9" s="381" t="s">
        <v>115</v>
      </c>
      <c r="P9" s="381" t="s">
        <v>912</v>
      </c>
      <c r="Q9" s="381" t="s">
        <v>116</v>
      </c>
      <c r="R9" s="382" t="s">
        <v>117</v>
      </c>
    </row>
    <row r="10" spans="1:22" s="58" customFormat="1" ht="21.75" customHeight="1" x14ac:dyDescent="0.2">
      <c r="A10" s="981">
        <v>1</v>
      </c>
      <c r="B10" s="188">
        <v>2</v>
      </c>
      <c r="C10" s="188">
        <v>3</v>
      </c>
      <c r="D10" s="188">
        <v>4</v>
      </c>
      <c r="E10" s="188">
        <v>5</v>
      </c>
      <c r="F10" s="188">
        <v>6</v>
      </c>
      <c r="G10" s="188">
        <v>7</v>
      </c>
      <c r="H10" s="188">
        <v>8</v>
      </c>
      <c r="I10" s="188">
        <v>9</v>
      </c>
      <c r="J10" s="188">
        <v>3</v>
      </c>
      <c r="K10" s="188">
        <v>4</v>
      </c>
      <c r="L10" s="188">
        <v>5</v>
      </c>
      <c r="M10" s="188">
        <v>6</v>
      </c>
      <c r="N10" s="188">
        <v>7</v>
      </c>
      <c r="O10" s="188">
        <v>8</v>
      </c>
      <c r="P10" s="188">
        <v>9</v>
      </c>
      <c r="Q10" s="188">
        <v>10</v>
      </c>
      <c r="R10" s="189">
        <v>11</v>
      </c>
    </row>
    <row r="11" spans="1:22" ht="18" customHeight="1" x14ac:dyDescent="0.3">
      <c r="A11" s="386">
        <v>1</v>
      </c>
      <c r="B11" s="385" t="s">
        <v>966</v>
      </c>
      <c r="C11" s="373"/>
      <c r="D11" s="373"/>
      <c r="E11" s="373"/>
      <c r="F11" s="373"/>
      <c r="G11" s="373"/>
      <c r="H11" s="176"/>
      <c r="I11" s="176"/>
      <c r="J11" s="943">
        <v>9091411.0429447852</v>
      </c>
      <c r="K11" s="936">
        <v>0.81</v>
      </c>
      <c r="L11" s="935"/>
      <c r="M11" s="935"/>
      <c r="N11" s="936">
        <v>5.2821098159509194</v>
      </c>
      <c r="O11" s="935"/>
      <c r="P11" s="937">
        <v>4.1551429447852756E-2</v>
      </c>
      <c r="Q11" s="938">
        <v>6.1336612453987724</v>
      </c>
      <c r="R11" s="939">
        <v>6.7466548552533903</v>
      </c>
    </row>
    <row r="12" spans="1:22" s="61" customFormat="1" ht="18" customHeight="1" x14ac:dyDescent="0.25">
      <c r="A12" s="387"/>
      <c r="B12" s="372"/>
      <c r="C12" s="372"/>
      <c r="D12" s="372"/>
      <c r="E12" s="372"/>
      <c r="F12" s="372"/>
      <c r="G12" s="372"/>
      <c r="H12" s="176"/>
      <c r="I12" s="377"/>
      <c r="J12" s="944"/>
      <c r="K12" s="936"/>
      <c r="L12" s="940"/>
      <c r="M12" s="940"/>
      <c r="N12" s="940"/>
      <c r="O12" s="940"/>
      <c r="P12" s="941"/>
      <c r="Q12" s="935"/>
      <c r="R12" s="942"/>
    </row>
    <row r="13" spans="1:22" s="61" customFormat="1" ht="19.5" thickBot="1" x14ac:dyDescent="0.3">
      <c r="A13" s="388"/>
      <c r="B13" s="378" t="s">
        <v>53</v>
      </c>
      <c r="C13" s="378"/>
      <c r="D13" s="378"/>
      <c r="E13" s="378"/>
      <c r="F13" s="378"/>
      <c r="G13" s="378"/>
      <c r="H13" s="379"/>
      <c r="I13" s="379"/>
      <c r="J13" s="943">
        <v>9091411.0429447852</v>
      </c>
      <c r="K13" s="935">
        <v>0.81</v>
      </c>
      <c r="L13" s="935">
        <v>0</v>
      </c>
      <c r="M13" s="935">
        <v>0</v>
      </c>
      <c r="N13" s="935">
        <v>5.2821098159509194</v>
      </c>
      <c r="O13" s="935">
        <v>0</v>
      </c>
      <c r="P13" s="937">
        <v>4.1551429447852756E-2</v>
      </c>
      <c r="Q13" s="935">
        <v>6.1336612453987724</v>
      </c>
      <c r="R13" s="935">
        <v>6.7466548552533903</v>
      </c>
    </row>
    <row r="14" spans="1:22" ht="24" customHeight="1" x14ac:dyDescent="0.25">
      <c r="A14" s="873"/>
      <c r="B14" s="872"/>
      <c r="C14" s="872"/>
      <c r="D14" s="872"/>
      <c r="E14" s="872"/>
      <c r="F14" s="872"/>
      <c r="G14" s="872"/>
      <c r="H14" s="872"/>
      <c r="I14" s="872"/>
      <c r="L14" s="366"/>
      <c r="M14" s="366"/>
      <c r="N14" s="366"/>
      <c r="O14" s="366"/>
      <c r="P14" s="366"/>
      <c r="Q14" s="366"/>
      <c r="R14" s="366"/>
    </row>
    <row r="15" spans="1:22" ht="24" customHeight="1" x14ac:dyDescent="0.25">
      <c r="A15" s="366"/>
      <c r="B15" s="366"/>
      <c r="C15" s="831"/>
      <c r="D15" s="796"/>
      <c r="E15" s="796"/>
      <c r="F15" s="796"/>
      <c r="G15" s="796"/>
      <c r="H15" s="796"/>
      <c r="I15" s="796"/>
      <c r="J15" s="796"/>
      <c r="K15" s="796"/>
      <c r="L15" s="366"/>
      <c r="M15" s="366"/>
      <c r="N15" s="366"/>
      <c r="O15" s="366"/>
      <c r="P15" s="366"/>
      <c r="Q15" s="366"/>
      <c r="R15" s="366"/>
    </row>
    <row r="16" spans="1:22" ht="16.5" x14ac:dyDescent="0.25">
      <c r="A16" s="156"/>
      <c r="B16" s="366"/>
      <c r="C16" s="971"/>
      <c r="D16" s="971"/>
      <c r="E16" s="971"/>
      <c r="F16" s="971"/>
      <c r="G16" s="971"/>
      <c r="H16" s="971"/>
      <c r="I16" s="971"/>
      <c r="J16" s="971"/>
      <c r="K16" s="971"/>
      <c r="L16" s="366"/>
      <c r="M16" s="366"/>
      <c r="N16" s="366"/>
      <c r="O16" s="366"/>
      <c r="P16" s="366"/>
      <c r="Q16" s="366"/>
      <c r="R16" s="366"/>
    </row>
  </sheetData>
  <printOptions horizontalCentered="1"/>
  <pageMargins left="0" right="0" top="0.98425196850393704" bottom="0.98425196850393704" header="0.51181102362204722" footer="0.51181102362204722"/>
  <pageSetup paperSize="8" orientation="landscape" r:id="rId1"/>
  <headerFooter alignWithMargins="0">
    <oddHeader>&amp;C&amp;A</oddHeader>
    <oddFooter>&amp;C&amp;P/&amp;N</oddFooter>
  </headerFooter>
  <rowBreaks count="3" manualBreakCount="3">
    <brk id="16" max="16383" man="1"/>
    <brk id="56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N40"/>
  <sheetViews>
    <sheetView showGridLines="0" view="pageBreakPreview" topLeftCell="A27" zoomScale="70" zoomScaleNormal="70" zoomScaleSheetLayoutView="70" workbookViewId="0">
      <selection activeCell="H15" sqref="H15"/>
    </sheetView>
  </sheetViews>
  <sheetFormatPr defaultRowHeight="15.75" x14ac:dyDescent="0.2"/>
  <cols>
    <col min="1" max="1" width="8.1640625" style="142" customWidth="1"/>
    <col min="2" max="2" width="92.6640625" style="142" customWidth="1"/>
    <col min="3" max="3" width="23.83203125" style="142" customWidth="1"/>
    <col min="4" max="4" width="25.6640625" style="142" hidden="1" customWidth="1"/>
    <col min="5" max="6" width="19.83203125" style="142" hidden="1" customWidth="1"/>
    <col min="7" max="7" width="32" style="142" hidden="1" customWidth="1"/>
    <col min="8" max="9" width="32" style="142" customWidth="1"/>
    <col min="10" max="10" width="26.6640625" style="907" customWidth="1"/>
    <col min="11" max="11" width="22.1640625" style="142" customWidth="1"/>
    <col min="12" max="12" width="24.33203125" style="142" customWidth="1"/>
    <col min="13" max="13" width="26.6640625" style="142" customWidth="1"/>
    <col min="14" max="14" width="24" style="142" customWidth="1"/>
    <col min="15" max="16384" width="9.33203125" style="142"/>
  </cols>
  <sheetData>
    <row r="1" spans="1:14" ht="16.5" thickBot="1" x14ac:dyDescent="0.25"/>
    <row r="2" spans="1:14" ht="16.5" customHeight="1" thickBot="1" x14ac:dyDescent="0.35">
      <c r="A2" s="1237" t="s">
        <v>300</v>
      </c>
      <c r="B2" s="1238"/>
      <c r="C2" s="1238"/>
      <c r="D2" s="1238"/>
      <c r="E2" s="1238"/>
      <c r="F2" s="1238"/>
      <c r="G2" s="1238"/>
      <c r="H2" s="1238"/>
      <c r="I2" s="1238"/>
      <c r="J2" s="1238"/>
      <c r="K2" s="1238"/>
      <c r="L2" s="1238"/>
      <c r="M2" s="1238"/>
      <c r="N2" s="1239"/>
    </row>
    <row r="3" spans="1:14" s="144" customFormat="1" ht="17.25" thickBot="1" x14ac:dyDescent="0.3">
      <c r="B3" s="145"/>
      <c r="C3" s="145"/>
      <c r="D3" s="146"/>
      <c r="E3" s="146"/>
      <c r="F3" s="146"/>
      <c r="G3" s="146"/>
      <c r="H3" s="146"/>
      <c r="I3" s="146"/>
      <c r="J3" s="908"/>
      <c r="K3" s="146"/>
      <c r="L3" s="146"/>
    </row>
    <row r="4" spans="1:14" s="144" customFormat="1" ht="16.5" customHeight="1" x14ac:dyDescent="0.3">
      <c r="A4" s="1240" t="s">
        <v>282</v>
      </c>
      <c r="B4" s="1241"/>
      <c r="C4" s="1241"/>
      <c r="D4" s="1241"/>
      <c r="E4" s="1241"/>
      <c r="F4" s="1241"/>
      <c r="G4" s="1241"/>
      <c r="H4" s="1241"/>
      <c r="I4" s="1241"/>
      <c r="J4" s="1241"/>
      <c r="K4" s="1241"/>
      <c r="L4" s="1241"/>
      <c r="M4" s="1241"/>
      <c r="N4" s="1242"/>
    </row>
    <row r="5" spans="1:14" x14ac:dyDescent="0.25">
      <c r="A5" s="161"/>
      <c r="B5" s="1037" t="s">
        <v>430</v>
      </c>
      <c r="C5" s="1037" t="s">
        <v>922</v>
      </c>
      <c r="D5" s="161"/>
      <c r="E5" s="161"/>
      <c r="F5" s="161"/>
      <c r="G5" s="161"/>
      <c r="H5" s="161"/>
      <c r="I5" s="161"/>
      <c r="J5" s="913"/>
      <c r="K5" s="161"/>
      <c r="L5" s="161"/>
      <c r="M5" s="161"/>
      <c r="N5" s="161"/>
    </row>
    <row r="6" spans="1:14" x14ac:dyDescent="0.25">
      <c r="A6" s="161"/>
      <c r="B6" s="1037" t="s">
        <v>222</v>
      </c>
      <c r="C6" s="1037" t="s">
        <v>922</v>
      </c>
      <c r="D6" s="161"/>
      <c r="E6" s="161"/>
      <c r="F6" s="161"/>
      <c r="G6" s="161"/>
      <c r="H6" s="161"/>
      <c r="I6" s="161"/>
      <c r="J6" s="913"/>
      <c r="K6" s="161"/>
      <c r="L6" s="161"/>
      <c r="M6" s="161"/>
      <c r="N6" s="161"/>
    </row>
    <row r="7" spans="1:14" x14ac:dyDescent="0.2">
      <c r="J7" s="909"/>
      <c r="K7" s="1014"/>
      <c r="L7" s="1014"/>
      <c r="M7" s="1014"/>
    </row>
    <row r="8" spans="1:14" ht="17.25" thickBot="1" x14ac:dyDescent="0.35">
      <c r="A8" s="147"/>
      <c r="B8" s="147"/>
      <c r="C8" s="147"/>
      <c r="D8" s="147"/>
      <c r="E8" s="147"/>
      <c r="F8" s="147"/>
      <c r="G8" s="147"/>
      <c r="H8" s="147"/>
      <c r="I8" s="147"/>
      <c r="L8" s="147"/>
      <c r="N8" s="1038" t="s">
        <v>958</v>
      </c>
    </row>
    <row r="9" spans="1:14" ht="36" customHeight="1" x14ac:dyDescent="0.2">
      <c r="A9" s="1228" t="s">
        <v>34</v>
      </c>
      <c r="B9" s="1230" t="s">
        <v>35</v>
      </c>
      <c r="C9" s="1232" t="s">
        <v>299</v>
      </c>
      <c r="D9" s="1234" t="s">
        <v>88</v>
      </c>
      <c r="E9" s="1235"/>
      <c r="F9" s="1235"/>
      <c r="G9" s="1236"/>
      <c r="H9" s="1111" t="s">
        <v>970</v>
      </c>
      <c r="I9" s="1111" t="s">
        <v>971</v>
      </c>
      <c r="J9" s="910" t="s">
        <v>923</v>
      </c>
      <c r="K9" s="1015" t="s">
        <v>952</v>
      </c>
      <c r="L9" s="1015" t="s">
        <v>953</v>
      </c>
      <c r="M9" s="1015" t="s">
        <v>954</v>
      </c>
      <c r="N9" s="163" t="s">
        <v>36</v>
      </c>
    </row>
    <row r="10" spans="1:14" ht="59.25" customHeight="1" x14ac:dyDescent="0.2">
      <c r="A10" s="1229"/>
      <c r="B10" s="1231"/>
      <c r="C10" s="1233"/>
      <c r="D10" s="158" t="s">
        <v>793</v>
      </c>
      <c r="E10" s="158" t="s">
        <v>37</v>
      </c>
      <c r="F10" s="158" t="s">
        <v>853</v>
      </c>
      <c r="G10" s="158" t="s">
        <v>795</v>
      </c>
      <c r="H10" s="158" t="s">
        <v>191</v>
      </c>
      <c r="I10" s="158" t="s">
        <v>191</v>
      </c>
      <c r="J10" s="911" t="s">
        <v>465</v>
      </c>
      <c r="K10" s="1016" t="s">
        <v>465</v>
      </c>
      <c r="L10" s="1016" t="s">
        <v>465</v>
      </c>
      <c r="M10" s="1016" t="s">
        <v>465</v>
      </c>
      <c r="N10" s="162"/>
    </row>
    <row r="11" spans="1:14" s="149" customFormat="1" ht="17.25" customHeight="1" x14ac:dyDescent="0.2">
      <c r="A11" s="159">
        <v>1</v>
      </c>
      <c r="B11" s="160">
        <v>2</v>
      </c>
      <c r="C11" s="160">
        <v>3</v>
      </c>
      <c r="D11" s="158">
        <v>4</v>
      </c>
      <c r="E11" s="158">
        <v>5</v>
      </c>
      <c r="F11" s="158">
        <v>6</v>
      </c>
      <c r="G11" s="158">
        <v>7</v>
      </c>
      <c r="H11" s="1128"/>
      <c r="I11" s="1128"/>
      <c r="J11" s="912">
        <v>4</v>
      </c>
      <c r="K11" s="1017">
        <v>12</v>
      </c>
      <c r="L11" s="1017">
        <v>13</v>
      </c>
      <c r="M11" s="1017">
        <v>14</v>
      </c>
      <c r="N11" s="162">
        <v>5</v>
      </c>
    </row>
    <row r="12" spans="1:14" ht="27" customHeight="1" x14ac:dyDescent="0.2">
      <c r="A12" s="150">
        <v>1</v>
      </c>
      <c r="B12" s="151" t="s">
        <v>426</v>
      </c>
      <c r="C12" s="152">
        <v>3.1</v>
      </c>
      <c r="D12" s="151"/>
      <c r="E12" s="151"/>
      <c r="F12" s="151"/>
      <c r="G12" s="151">
        <f>F12-D12</f>
        <v>0</v>
      </c>
      <c r="H12" s="1062">
        <v>1.0039909649999998</v>
      </c>
      <c r="I12" s="1062">
        <v>1.9068970000000001</v>
      </c>
      <c r="J12" s="1061">
        <v>2.277134793251534</v>
      </c>
      <c r="K12" s="1062">
        <v>5.3178210453987731</v>
      </c>
      <c r="L12" s="1062">
        <v>6.1336612453987724</v>
      </c>
      <c r="M12" s="1063">
        <v>8.7260529803680971</v>
      </c>
      <c r="N12" s="161"/>
    </row>
    <row r="13" spans="1:14" ht="27" customHeight="1" x14ac:dyDescent="0.2">
      <c r="A13" s="150">
        <f>A12+1</f>
        <v>2</v>
      </c>
      <c r="B13" s="151" t="s">
        <v>344</v>
      </c>
      <c r="C13" s="152">
        <v>3.2</v>
      </c>
      <c r="D13" s="151"/>
      <c r="E13" s="151"/>
      <c r="F13" s="151"/>
      <c r="G13" s="151">
        <f t="shared" ref="G13:G38" si="0">F13-D13</f>
        <v>0</v>
      </c>
      <c r="H13" s="151"/>
      <c r="I13" s="151"/>
      <c r="J13" s="913"/>
      <c r="K13" s="151"/>
      <c r="L13" s="151"/>
      <c r="M13" s="161"/>
      <c r="N13" s="161"/>
    </row>
    <row r="14" spans="1:14" ht="27" customHeight="1" x14ac:dyDescent="0.2">
      <c r="A14" s="150">
        <v>3</v>
      </c>
      <c r="B14" s="151" t="s">
        <v>223</v>
      </c>
      <c r="C14" s="152">
        <v>3.3</v>
      </c>
      <c r="D14" s="151"/>
      <c r="E14" s="151"/>
      <c r="F14" s="151"/>
      <c r="G14" s="151">
        <f t="shared" si="0"/>
        <v>0</v>
      </c>
      <c r="H14" s="151"/>
      <c r="I14" s="151"/>
      <c r="J14" s="913"/>
      <c r="K14" s="151"/>
      <c r="L14" s="151"/>
      <c r="M14" s="161"/>
      <c r="N14" s="161"/>
    </row>
    <row r="15" spans="1:14" ht="27" customHeight="1" x14ac:dyDescent="0.2">
      <c r="A15" s="150">
        <v>4</v>
      </c>
      <c r="B15" s="151" t="s">
        <v>123</v>
      </c>
      <c r="C15" s="152">
        <v>3.4</v>
      </c>
      <c r="D15" s="852"/>
      <c r="E15" s="151"/>
      <c r="F15" s="852"/>
      <c r="G15" s="151">
        <f t="shared" si="0"/>
        <v>0</v>
      </c>
      <c r="H15" s="1044">
        <v>0.55588095650000002</v>
      </c>
      <c r="I15" s="1044">
        <v>0.41054123899999995</v>
      </c>
      <c r="J15" s="1044">
        <v>0.62455084039999997</v>
      </c>
      <c r="K15" s="1044">
        <v>0.68700592444000008</v>
      </c>
      <c r="L15" s="1044">
        <v>0.75570651688400015</v>
      </c>
      <c r="M15" s="1044">
        <v>0.8312771685724003</v>
      </c>
      <c r="N15" s="161"/>
    </row>
    <row r="16" spans="1:14" ht="27" customHeight="1" x14ac:dyDescent="0.2">
      <c r="A16" s="150">
        <f>+A15+0.1</f>
        <v>4.0999999999999996</v>
      </c>
      <c r="B16" s="151" t="s">
        <v>124</v>
      </c>
      <c r="C16" s="152">
        <v>3.4</v>
      </c>
      <c r="D16" s="151"/>
      <c r="E16" s="151"/>
      <c r="F16" s="151"/>
      <c r="G16" s="151">
        <f t="shared" si="0"/>
        <v>0</v>
      </c>
      <c r="H16" s="1044">
        <v>0.32893216749999998</v>
      </c>
      <c r="I16" s="1044">
        <v>0.18750078499999995</v>
      </c>
      <c r="J16" s="1044">
        <v>0.31013943999999999</v>
      </c>
      <c r="K16" s="1044">
        <v>0.341153384</v>
      </c>
      <c r="L16" s="1044">
        <v>0.37526872240000003</v>
      </c>
      <c r="M16" s="1044">
        <v>0.41279559464000015</v>
      </c>
      <c r="N16" s="161"/>
    </row>
    <row r="17" spans="1:14" ht="27" customHeight="1" x14ac:dyDescent="0.2">
      <c r="A17" s="150">
        <f t="shared" ref="A17:A19" si="1">+A16+0.1</f>
        <v>4.1999999999999993</v>
      </c>
      <c r="B17" s="151" t="s">
        <v>812</v>
      </c>
      <c r="C17" s="152"/>
      <c r="D17" s="151"/>
      <c r="E17" s="151"/>
      <c r="F17" s="151"/>
      <c r="G17" s="151">
        <f t="shared" si="0"/>
        <v>0</v>
      </c>
      <c r="H17" s="914">
        <v>0</v>
      </c>
      <c r="I17" s="914">
        <v>0</v>
      </c>
      <c r="J17" s="914">
        <v>0</v>
      </c>
      <c r="K17" s="914">
        <v>0</v>
      </c>
      <c r="L17" s="914">
        <v>0</v>
      </c>
      <c r="M17" s="914">
        <v>0</v>
      </c>
      <c r="N17" s="161"/>
    </row>
    <row r="18" spans="1:14" ht="27" customHeight="1" x14ac:dyDescent="0.2">
      <c r="A18" s="150">
        <f t="shared" si="1"/>
        <v>4.2999999999999989</v>
      </c>
      <c r="B18" s="151" t="s">
        <v>84</v>
      </c>
      <c r="C18" s="152">
        <v>3.4</v>
      </c>
      <c r="D18" s="151"/>
      <c r="E18" s="151"/>
      <c r="F18" s="151"/>
      <c r="G18" s="151">
        <f t="shared" si="0"/>
        <v>0</v>
      </c>
      <c r="H18" s="1044">
        <v>0.11933038899999998</v>
      </c>
      <c r="I18" s="1044">
        <v>0.11448865400000001</v>
      </c>
      <c r="J18" s="1044">
        <v>0.16505580040000001</v>
      </c>
      <c r="K18" s="1044">
        <v>0.18156138044000003</v>
      </c>
      <c r="L18" s="1044">
        <v>0.19971751848400005</v>
      </c>
      <c r="M18" s="1044">
        <v>0.21968927033240007</v>
      </c>
      <c r="N18" s="161"/>
    </row>
    <row r="19" spans="1:14" ht="27" customHeight="1" x14ac:dyDescent="0.2">
      <c r="A19" s="150">
        <f t="shared" si="1"/>
        <v>4.3999999999999986</v>
      </c>
      <c r="B19" s="151" t="s">
        <v>125</v>
      </c>
      <c r="C19" s="152">
        <v>3.4</v>
      </c>
      <c r="D19" s="151"/>
      <c r="E19" s="151"/>
      <c r="F19" s="151"/>
      <c r="G19" s="151">
        <f t="shared" si="0"/>
        <v>0</v>
      </c>
      <c r="H19" s="1044">
        <v>0.1076184</v>
      </c>
      <c r="I19" s="1044">
        <v>0.1085518</v>
      </c>
      <c r="J19" s="1044">
        <v>0.14935560000000001</v>
      </c>
      <c r="K19" s="1044">
        <v>0.16429116000000002</v>
      </c>
      <c r="L19" s="1044">
        <v>0.18072027600000004</v>
      </c>
      <c r="M19" s="1044">
        <v>0.19879230360000005</v>
      </c>
      <c r="N19" s="161"/>
    </row>
    <row r="20" spans="1:14" ht="27" customHeight="1" x14ac:dyDescent="0.2">
      <c r="A20" s="150">
        <v>5</v>
      </c>
      <c r="B20" s="616" t="s">
        <v>292</v>
      </c>
      <c r="C20" s="152">
        <v>3.5</v>
      </c>
      <c r="D20" s="151"/>
      <c r="E20" s="151"/>
      <c r="F20" s="151"/>
      <c r="G20" s="151">
        <f t="shared" si="0"/>
        <v>0</v>
      </c>
      <c r="H20" s="1043">
        <v>0.44894753081054245</v>
      </c>
      <c r="I20" s="1043">
        <v>0.45801692495000007</v>
      </c>
      <c r="J20" s="1043">
        <v>0.47145615028426185</v>
      </c>
      <c r="K20" s="1043">
        <v>1.2754183683330422</v>
      </c>
      <c r="L20" s="1043">
        <v>1.2754183683330422</v>
      </c>
      <c r="M20" s="1043">
        <v>1.2754183683330422</v>
      </c>
      <c r="N20" s="161"/>
    </row>
    <row r="21" spans="1:14" ht="27" customHeight="1" x14ac:dyDescent="0.2">
      <c r="A21" s="150">
        <v>6</v>
      </c>
      <c r="B21" s="617" t="s">
        <v>367</v>
      </c>
      <c r="C21" s="152">
        <v>3.6</v>
      </c>
      <c r="D21" s="151"/>
      <c r="E21" s="151"/>
      <c r="F21" s="151"/>
      <c r="G21" s="151">
        <f t="shared" si="0"/>
        <v>0</v>
      </c>
      <c r="H21" s="915"/>
      <c r="I21" s="915"/>
      <c r="J21" s="915"/>
      <c r="K21" s="151"/>
      <c r="L21" s="151"/>
      <c r="M21" s="161"/>
      <c r="N21" s="161"/>
    </row>
    <row r="22" spans="1:14" ht="27" customHeight="1" x14ac:dyDescent="0.2">
      <c r="A22" s="150">
        <f t="shared" ref="A22" si="2">A21+1</f>
        <v>7</v>
      </c>
      <c r="B22" s="617" t="s">
        <v>804</v>
      </c>
      <c r="C22" s="152">
        <v>3.6</v>
      </c>
      <c r="D22" s="151"/>
      <c r="E22" s="151"/>
      <c r="F22" s="151"/>
      <c r="G22" s="151">
        <f t="shared" si="0"/>
        <v>0</v>
      </c>
      <c r="H22" s="915"/>
      <c r="I22" s="915"/>
      <c r="J22" s="915"/>
      <c r="K22" s="151"/>
      <c r="L22" s="151"/>
      <c r="M22" s="161"/>
      <c r="N22" s="161"/>
    </row>
    <row r="23" spans="1:14" ht="27" customHeight="1" x14ac:dyDescent="0.2">
      <c r="A23" s="150">
        <f t="shared" ref="A23:A28" si="3">A22+1</f>
        <v>8</v>
      </c>
      <c r="B23" s="153" t="s">
        <v>366</v>
      </c>
      <c r="C23" s="152">
        <v>3.7</v>
      </c>
      <c r="D23" s="151"/>
      <c r="E23" s="151"/>
      <c r="F23" s="151"/>
      <c r="G23" s="151">
        <f t="shared" si="0"/>
        <v>0</v>
      </c>
      <c r="H23" s="915">
        <v>0</v>
      </c>
      <c r="I23" s="915">
        <v>0</v>
      </c>
      <c r="J23" s="915">
        <v>0</v>
      </c>
      <c r="K23" s="915">
        <v>0</v>
      </c>
      <c r="L23" s="915">
        <v>0</v>
      </c>
      <c r="M23" s="915">
        <v>0</v>
      </c>
      <c r="N23" s="161"/>
    </row>
    <row r="24" spans="1:14" ht="38.25" customHeight="1" x14ac:dyDescent="0.2">
      <c r="A24" s="150">
        <f t="shared" si="3"/>
        <v>9</v>
      </c>
      <c r="B24" s="153" t="s">
        <v>427</v>
      </c>
      <c r="C24" s="152"/>
      <c r="D24" s="151"/>
      <c r="E24" s="151"/>
      <c r="F24" s="151"/>
      <c r="G24" s="151">
        <f t="shared" si="0"/>
        <v>0</v>
      </c>
      <c r="H24" s="915"/>
      <c r="I24" s="915"/>
      <c r="J24" s="915"/>
      <c r="K24" s="151"/>
      <c r="L24" s="151"/>
      <c r="M24" s="161"/>
      <c r="N24" s="161"/>
    </row>
    <row r="25" spans="1:14" ht="27" customHeight="1" x14ac:dyDescent="0.2">
      <c r="A25" s="150">
        <f t="shared" si="3"/>
        <v>10</v>
      </c>
      <c r="B25" s="153" t="s">
        <v>371</v>
      </c>
      <c r="C25" s="152"/>
      <c r="D25" s="151"/>
      <c r="E25" s="151"/>
      <c r="F25" s="151"/>
      <c r="G25" s="151">
        <f t="shared" si="0"/>
        <v>0</v>
      </c>
      <c r="H25" s="915"/>
      <c r="I25" s="915"/>
      <c r="J25" s="915"/>
      <c r="K25" s="151"/>
      <c r="L25" s="151"/>
      <c r="M25" s="161"/>
      <c r="N25" s="161"/>
    </row>
    <row r="26" spans="1:14" ht="27" customHeight="1" x14ac:dyDescent="0.2">
      <c r="A26" s="150">
        <f t="shared" si="3"/>
        <v>11</v>
      </c>
      <c r="B26" s="153" t="s">
        <v>463</v>
      </c>
      <c r="C26" s="152"/>
      <c r="D26" s="151"/>
      <c r="E26" s="151"/>
      <c r="F26" s="151"/>
      <c r="G26" s="151">
        <f t="shared" si="0"/>
        <v>0</v>
      </c>
      <c r="H26" s="915"/>
      <c r="I26" s="915"/>
      <c r="J26" s="915"/>
      <c r="K26" s="151"/>
      <c r="L26" s="151"/>
      <c r="M26" s="161"/>
      <c r="N26" s="161"/>
    </row>
    <row r="27" spans="1:14" ht="27" customHeight="1" x14ac:dyDescent="0.2">
      <c r="A27" s="150">
        <f t="shared" si="3"/>
        <v>12</v>
      </c>
      <c r="B27" s="153" t="s">
        <v>464</v>
      </c>
      <c r="C27" s="152"/>
      <c r="D27" s="151"/>
      <c r="E27" s="151"/>
      <c r="F27" s="151"/>
      <c r="G27" s="151">
        <f t="shared" si="0"/>
        <v>0</v>
      </c>
      <c r="H27" s="915"/>
      <c r="I27" s="915"/>
      <c r="J27" s="915"/>
      <c r="K27" s="151"/>
      <c r="L27" s="151"/>
      <c r="M27" s="161"/>
      <c r="N27" s="161"/>
    </row>
    <row r="28" spans="1:14" ht="42" customHeight="1" x14ac:dyDescent="0.2">
      <c r="A28" s="150">
        <f t="shared" si="3"/>
        <v>13</v>
      </c>
      <c r="B28" s="153" t="s">
        <v>352</v>
      </c>
      <c r="C28" s="152"/>
      <c r="D28" s="151"/>
      <c r="E28" s="151"/>
      <c r="F28" s="151"/>
      <c r="G28" s="151">
        <f t="shared" si="0"/>
        <v>0</v>
      </c>
      <c r="H28" s="915"/>
      <c r="I28" s="915"/>
      <c r="J28" s="915"/>
      <c r="K28" s="151"/>
      <c r="L28" s="151"/>
      <c r="M28" s="161"/>
      <c r="N28" s="161"/>
    </row>
    <row r="29" spans="1:14" ht="27" customHeight="1" x14ac:dyDescent="0.2">
      <c r="A29" s="150">
        <v>14</v>
      </c>
      <c r="B29" s="617" t="s">
        <v>619</v>
      </c>
      <c r="C29" s="152">
        <v>3.8</v>
      </c>
      <c r="D29" s="151"/>
      <c r="E29" s="151"/>
      <c r="F29" s="151"/>
      <c r="G29" s="151">
        <f>F29-D29</f>
        <v>0</v>
      </c>
      <c r="H29" s="1090">
        <v>0</v>
      </c>
      <c r="I29" s="1090">
        <v>0</v>
      </c>
      <c r="J29" s="1090">
        <v>3.13103920967714</v>
      </c>
      <c r="K29" s="155"/>
      <c r="L29" s="155"/>
      <c r="M29" s="161"/>
      <c r="N29" s="161"/>
    </row>
    <row r="30" spans="1:14" ht="27" customHeight="1" x14ac:dyDescent="0.2">
      <c r="A30" s="150">
        <v>15</v>
      </c>
      <c r="B30" s="155" t="s">
        <v>126</v>
      </c>
      <c r="C30" s="148"/>
      <c r="D30" s="155"/>
      <c r="E30" s="155"/>
      <c r="F30" s="155"/>
      <c r="G30" s="151">
        <f t="shared" si="0"/>
        <v>0</v>
      </c>
      <c r="H30" s="916">
        <v>2.5647004088105421</v>
      </c>
      <c r="I30" s="916">
        <v>3.1859964029499999</v>
      </c>
      <c r="J30" s="916">
        <v>7.1287318340129353</v>
      </c>
      <c r="K30" s="916">
        <v>7.9672512626118159</v>
      </c>
      <c r="L30" s="916">
        <v>8.920492647499815</v>
      </c>
      <c r="M30" s="916">
        <v>11.664025685845941</v>
      </c>
      <c r="N30" s="916">
        <v>0</v>
      </c>
    </row>
    <row r="31" spans="1:14" ht="35.25" customHeight="1" x14ac:dyDescent="0.2">
      <c r="A31" s="142">
        <v>16</v>
      </c>
      <c r="B31" s="153" t="s">
        <v>383</v>
      </c>
      <c r="C31" s="619">
        <v>3.9</v>
      </c>
      <c r="D31" s="151"/>
      <c r="E31" s="151"/>
      <c r="F31" s="151"/>
      <c r="G31" s="151">
        <f t="shared" si="0"/>
        <v>0</v>
      </c>
      <c r="H31" s="915"/>
      <c r="I31" s="915"/>
      <c r="J31" s="915"/>
      <c r="K31" s="151"/>
      <c r="L31" s="151"/>
      <c r="M31" s="161"/>
      <c r="N31" s="161"/>
    </row>
    <row r="32" spans="1:14" ht="27" customHeight="1" x14ac:dyDescent="0.2">
      <c r="A32" s="154">
        <v>17</v>
      </c>
      <c r="B32" s="155" t="s">
        <v>368</v>
      </c>
      <c r="C32" s="152"/>
      <c r="D32" s="151"/>
      <c r="E32" s="151"/>
      <c r="F32" s="151"/>
      <c r="G32" s="151">
        <f t="shared" si="0"/>
        <v>0</v>
      </c>
      <c r="H32" s="915"/>
      <c r="I32" s="915"/>
      <c r="J32" s="915"/>
      <c r="K32" s="151"/>
      <c r="L32" s="151"/>
      <c r="M32" s="161"/>
      <c r="N32" s="161"/>
    </row>
    <row r="33" spans="1:14" ht="27" customHeight="1" x14ac:dyDescent="0.2">
      <c r="A33" s="150">
        <f t="shared" ref="A33:A38" si="4">A32+1</f>
        <v>18</v>
      </c>
      <c r="B33" s="151" t="s">
        <v>127</v>
      </c>
      <c r="C33" s="152">
        <v>2.4</v>
      </c>
      <c r="D33" s="151"/>
      <c r="E33" s="151"/>
      <c r="F33" s="151"/>
      <c r="G33" s="151">
        <f t="shared" si="0"/>
        <v>0</v>
      </c>
      <c r="H33" s="1044">
        <v>5.3499600000000001E-2</v>
      </c>
      <c r="I33" s="1044">
        <v>6.3598876000000013E-2</v>
      </c>
      <c r="J33" s="1044">
        <v>2.1804839999999999E-2</v>
      </c>
      <c r="K33" s="1046">
        <v>2.2738500000000002E-2</v>
      </c>
      <c r="L33" s="1046">
        <v>2.283174E-2</v>
      </c>
      <c r="M33" s="1047">
        <v>2.3189580000000001E-2</v>
      </c>
      <c r="N33" s="161"/>
    </row>
    <row r="34" spans="1:14" ht="27" customHeight="1" x14ac:dyDescent="0.2">
      <c r="A34" s="150">
        <f t="shared" si="4"/>
        <v>19</v>
      </c>
      <c r="B34" s="151" t="s">
        <v>128</v>
      </c>
      <c r="C34" s="152">
        <v>2.2000000000000002</v>
      </c>
      <c r="D34" s="151"/>
      <c r="E34" s="151"/>
      <c r="F34" s="151"/>
      <c r="G34" s="151">
        <f t="shared" si="0"/>
        <v>0</v>
      </c>
      <c r="H34" s="915"/>
      <c r="I34" s="915"/>
      <c r="J34" s="915"/>
      <c r="K34" s="151"/>
      <c r="L34" s="151"/>
      <c r="M34" s="161"/>
      <c r="N34" s="161"/>
    </row>
    <row r="35" spans="1:14" ht="27" customHeight="1" x14ac:dyDescent="0.2">
      <c r="A35" s="150">
        <f t="shared" si="4"/>
        <v>20</v>
      </c>
      <c r="B35" s="151" t="s">
        <v>620</v>
      </c>
      <c r="C35" s="152"/>
      <c r="D35" s="151"/>
      <c r="E35" s="151"/>
      <c r="F35" s="151"/>
      <c r="G35" s="151">
        <f t="shared" si="0"/>
        <v>0</v>
      </c>
      <c r="H35" s="915"/>
      <c r="I35" s="915"/>
      <c r="J35" s="915"/>
      <c r="K35" s="151"/>
      <c r="L35" s="151"/>
      <c r="M35" s="161"/>
      <c r="N35" s="161"/>
    </row>
    <row r="36" spans="1:14" ht="34.5" customHeight="1" x14ac:dyDescent="0.2">
      <c r="A36" s="150">
        <f t="shared" si="4"/>
        <v>21</v>
      </c>
      <c r="B36" s="153" t="s">
        <v>429</v>
      </c>
      <c r="C36" s="152"/>
      <c r="D36" s="151"/>
      <c r="E36" s="151"/>
      <c r="F36" s="151"/>
      <c r="G36" s="151">
        <f t="shared" si="0"/>
        <v>0</v>
      </c>
      <c r="H36" s="915"/>
      <c r="I36" s="915"/>
      <c r="J36" s="915"/>
      <c r="K36" s="151"/>
      <c r="L36" s="151"/>
      <c r="M36" s="161"/>
      <c r="N36" s="161"/>
    </row>
    <row r="37" spans="1:14" ht="35.25" customHeight="1" x14ac:dyDescent="0.2">
      <c r="A37" s="150">
        <f t="shared" si="4"/>
        <v>22</v>
      </c>
      <c r="B37" s="153" t="s">
        <v>129</v>
      </c>
      <c r="C37" s="152"/>
      <c r="D37" s="151"/>
      <c r="E37" s="151"/>
      <c r="F37" s="151"/>
      <c r="G37" s="151">
        <f t="shared" si="0"/>
        <v>0</v>
      </c>
      <c r="H37" s="915"/>
      <c r="I37" s="915"/>
      <c r="J37" s="915"/>
      <c r="K37" s="151"/>
      <c r="L37" s="151"/>
      <c r="M37" s="161"/>
      <c r="N37" s="161"/>
    </row>
    <row r="38" spans="1:14" ht="27" customHeight="1" x14ac:dyDescent="0.2">
      <c r="A38" s="154">
        <f t="shared" si="4"/>
        <v>23</v>
      </c>
      <c r="B38" s="155" t="s">
        <v>130</v>
      </c>
      <c r="C38" s="152"/>
      <c r="D38" s="151"/>
      <c r="E38" s="151"/>
      <c r="F38" s="151"/>
      <c r="G38" s="151">
        <f t="shared" si="0"/>
        <v>0</v>
      </c>
      <c r="H38" s="915">
        <v>2.5112008088105422</v>
      </c>
      <c r="I38" s="915">
        <v>3.1223975269499999</v>
      </c>
      <c r="J38" s="915">
        <v>7.1069269940129356</v>
      </c>
      <c r="K38" s="915">
        <v>7.9445127626118159</v>
      </c>
      <c r="L38" s="915">
        <v>8.8976609074998141</v>
      </c>
      <c r="M38" s="915">
        <v>11.64083610584594</v>
      </c>
      <c r="N38" s="915"/>
    </row>
    <row r="39" spans="1:14" ht="21" customHeight="1" x14ac:dyDescent="0.2">
      <c r="A39" s="156"/>
      <c r="B39" s="147"/>
      <c r="C39" s="147"/>
      <c r="D39" s="147"/>
      <c r="E39" s="147"/>
      <c r="F39" s="147"/>
      <c r="G39" s="147"/>
      <c r="H39" s="147"/>
      <c r="I39" s="147"/>
      <c r="K39" s="147"/>
      <c r="L39" s="147"/>
    </row>
    <row r="40" spans="1:14" x14ac:dyDescent="0.2">
      <c r="A40" s="612"/>
    </row>
  </sheetData>
  <mergeCells count="6">
    <mergeCell ref="A9:A10"/>
    <mergeCell ref="B9:B10"/>
    <mergeCell ref="C9:C10"/>
    <mergeCell ref="D9:G9"/>
    <mergeCell ref="A2:N2"/>
    <mergeCell ref="A4:N4"/>
  </mergeCells>
  <phoneticPr fontId="24" type="noConversion"/>
  <pageMargins left="0.55118110236220474" right="0.19685039370078741" top="0.19685039370078741" bottom="0.19685039370078741" header="0.51181102362204722" footer="0.51181102362204722"/>
  <pageSetup paperSize="8" scale="50" fitToHeight="4" orientation="landscape" r:id="rId1"/>
  <headerFooter alignWithMargins="0">
    <oddHeader>&amp;C&amp;A</oddHeader>
    <oddFooter>&amp;C&amp;P/&amp;N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6"/>
  <sheetViews>
    <sheetView showGridLines="0" view="pageBreakPreview" topLeftCell="C1" zoomScale="75" zoomScaleNormal="100" zoomScaleSheetLayoutView="75" zoomScalePageLayoutView="50" workbookViewId="0">
      <selection activeCell="L17" sqref="L17"/>
    </sheetView>
  </sheetViews>
  <sheetFormatPr defaultRowHeight="15" x14ac:dyDescent="0.25"/>
  <cols>
    <col min="1" max="1" width="6.6640625" style="53" customWidth="1"/>
    <col min="2" max="2" width="38" style="53" customWidth="1"/>
    <col min="3" max="3" width="13" style="53" customWidth="1"/>
    <col min="4" max="4" width="11.1640625" style="53" customWidth="1"/>
    <col min="5" max="5" width="11" style="53" customWidth="1"/>
    <col min="6" max="7" width="18.83203125" style="53" customWidth="1"/>
    <col min="8" max="8" width="14.83203125" style="53" customWidth="1"/>
    <col min="9" max="9" width="22.6640625" style="53" customWidth="1"/>
    <col min="10" max="10" width="28.83203125" style="53" customWidth="1"/>
    <col min="11" max="11" width="14" style="53" customWidth="1"/>
    <col min="12" max="12" width="15.33203125" style="53" customWidth="1"/>
    <col min="13" max="13" width="18.5" style="53" customWidth="1"/>
    <col min="14" max="14" width="13.6640625" style="53" customWidth="1"/>
    <col min="15" max="15" width="16" style="53" customWidth="1"/>
    <col min="16" max="16" width="19.33203125" style="53" customWidth="1"/>
    <col min="17" max="17" width="16" style="53" customWidth="1"/>
    <col min="18" max="18" width="15.6640625" style="53" customWidth="1"/>
    <col min="19" max="16384" width="9.33203125" style="53"/>
  </cols>
  <sheetData>
    <row r="1" spans="1:22" ht="17.25" customHeight="1" x14ac:dyDescent="0.25">
      <c r="B1" s="294"/>
      <c r="C1" s="365"/>
      <c r="D1" s="365"/>
      <c r="G1" s="636"/>
      <c r="H1" s="365"/>
      <c r="I1" s="365"/>
      <c r="J1" s="365"/>
      <c r="K1" s="45"/>
      <c r="L1" s="874" t="s">
        <v>308</v>
      </c>
      <c r="M1" s="266"/>
      <c r="N1" s="366"/>
      <c r="O1" s="366"/>
      <c r="P1" s="266"/>
      <c r="Q1" s="366"/>
      <c r="R1" s="365"/>
      <c r="S1" s="365"/>
      <c r="T1" s="118"/>
      <c r="U1" s="118"/>
      <c r="V1" s="118"/>
    </row>
    <row r="2" spans="1:22" ht="17.25" thickBot="1" x14ac:dyDescent="0.3">
      <c r="B2" s="54"/>
      <c r="C2" s="367"/>
      <c r="D2" s="368"/>
      <c r="E2" s="368"/>
      <c r="F2" s="368"/>
      <c r="G2" s="368"/>
      <c r="H2" s="368"/>
      <c r="I2" s="368"/>
      <c r="J2" s="368"/>
      <c r="K2" s="54"/>
      <c r="L2" s="367"/>
      <c r="M2" s="266"/>
      <c r="N2" s="366"/>
      <c r="O2" s="366"/>
      <c r="P2" s="266"/>
      <c r="Q2" s="366"/>
      <c r="R2" s="368"/>
      <c r="S2" s="368"/>
    </row>
    <row r="3" spans="1:22" ht="18" customHeight="1" thickBot="1" x14ac:dyDescent="0.3">
      <c r="C3" s="366"/>
      <c r="E3" s="870"/>
      <c r="F3" s="870"/>
      <c r="G3" s="870"/>
      <c r="H3" s="870"/>
      <c r="I3" s="871"/>
      <c r="J3" s="636"/>
      <c r="K3" s="874" t="s">
        <v>122</v>
      </c>
      <c r="L3" s="366"/>
      <c r="M3" s="266"/>
      <c r="N3" s="366"/>
      <c r="O3" s="366"/>
      <c r="P3" s="266"/>
      <c r="Q3" s="366"/>
      <c r="R3" s="294"/>
      <c r="S3" s="636"/>
      <c r="T3" s="45"/>
      <c r="U3" s="45"/>
      <c r="V3" s="45"/>
    </row>
    <row r="4" spans="1:22" ht="17.25" customHeight="1" x14ac:dyDescent="0.25">
      <c r="A4" s="266" t="s">
        <v>430</v>
      </c>
      <c r="D4" s="266"/>
      <c r="E4" s="366"/>
      <c r="F4" s="366"/>
      <c r="G4" s="366"/>
      <c r="I4" s="142"/>
      <c r="J4" s="142"/>
      <c r="K4" s="141" t="s">
        <v>928</v>
      </c>
      <c r="L4" s="366"/>
      <c r="M4" s="266"/>
      <c r="N4" s="366"/>
      <c r="O4" s="366"/>
      <c r="P4" s="266"/>
      <c r="Q4" s="366"/>
      <c r="R4" s="366"/>
      <c r="S4" s="366"/>
    </row>
    <row r="5" spans="1:22" ht="15.75" x14ac:dyDescent="0.25">
      <c r="A5" s="266" t="s">
        <v>222</v>
      </c>
      <c r="D5" s="266"/>
      <c r="E5" s="366"/>
      <c r="F5" s="366"/>
      <c r="G5" s="366"/>
      <c r="I5" s="142"/>
      <c r="J5" s="142"/>
      <c r="K5" s="141" t="s">
        <v>928</v>
      </c>
      <c r="L5" s="366"/>
      <c r="M5" s="266"/>
      <c r="N5" s="366"/>
      <c r="O5" s="366"/>
      <c r="P5" s="266"/>
      <c r="Q5" s="366"/>
      <c r="R5" s="366"/>
      <c r="S5" s="366"/>
    </row>
    <row r="6" spans="1:22" ht="15.75" x14ac:dyDescent="0.25">
      <c r="B6" s="56"/>
      <c r="C6" s="366"/>
      <c r="D6" s="366"/>
      <c r="E6" s="366"/>
      <c r="F6" s="366"/>
      <c r="G6" s="366"/>
      <c r="H6" s="366"/>
      <c r="I6" s="366"/>
      <c r="J6" s="366"/>
      <c r="K6" s="56"/>
      <c r="L6" s="366"/>
      <c r="M6" s="366"/>
      <c r="N6" s="366"/>
      <c r="O6" s="366"/>
      <c r="P6" s="366"/>
      <c r="Q6" s="366"/>
      <c r="R6" s="366"/>
      <c r="S6" s="366"/>
    </row>
    <row r="7" spans="1:22" ht="16.5" x14ac:dyDescent="0.3">
      <c r="C7" s="367"/>
      <c r="D7" s="367"/>
      <c r="E7" s="369"/>
      <c r="F7" s="367"/>
      <c r="G7" s="367"/>
      <c r="H7" s="367"/>
      <c r="I7" s="368"/>
      <c r="J7" s="368"/>
      <c r="L7" s="367"/>
      <c r="M7" s="367"/>
      <c r="N7" s="369"/>
      <c r="O7" s="367"/>
      <c r="P7" s="367"/>
      <c r="Q7" s="368"/>
      <c r="R7" s="368"/>
      <c r="S7" s="368"/>
    </row>
    <row r="8" spans="1:22" ht="17.25" thickBot="1" x14ac:dyDescent="0.35">
      <c r="A8" s="366"/>
      <c r="B8" s="383"/>
      <c r="C8" s="370"/>
      <c r="D8" s="371"/>
      <c r="E8" s="371"/>
      <c r="F8" s="370"/>
      <c r="G8" s="370"/>
      <c r="H8" s="370"/>
      <c r="I8" s="368"/>
      <c r="J8" s="368"/>
      <c r="K8" s="368"/>
      <c r="L8" s="368"/>
      <c r="M8" s="368"/>
      <c r="N8" s="368"/>
      <c r="O8" s="368"/>
      <c r="P8" s="368"/>
      <c r="Q8" s="368"/>
      <c r="R8" s="366" t="s">
        <v>965</v>
      </c>
    </row>
    <row r="9" spans="1:22" s="58" customFormat="1" ht="98.25" customHeight="1" x14ac:dyDescent="0.2">
      <c r="A9" s="384" t="s">
        <v>85</v>
      </c>
      <c r="B9" s="380" t="s">
        <v>106</v>
      </c>
      <c r="C9" s="380" t="s">
        <v>107</v>
      </c>
      <c r="D9" s="380" t="s">
        <v>108</v>
      </c>
      <c r="E9" s="380" t="s">
        <v>109</v>
      </c>
      <c r="F9" s="381" t="s">
        <v>110</v>
      </c>
      <c r="G9" s="381" t="s">
        <v>271</v>
      </c>
      <c r="H9" s="381" t="s">
        <v>851</v>
      </c>
      <c r="I9" s="381" t="s">
        <v>850</v>
      </c>
      <c r="J9" s="381" t="s">
        <v>852</v>
      </c>
      <c r="K9" s="381" t="s">
        <v>111</v>
      </c>
      <c r="L9" s="381" t="s">
        <v>112</v>
      </c>
      <c r="M9" s="381" t="s">
        <v>113</v>
      </c>
      <c r="N9" s="381" t="s">
        <v>114</v>
      </c>
      <c r="O9" s="381" t="s">
        <v>115</v>
      </c>
      <c r="P9" s="381" t="s">
        <v>912</v>
      </c>
      <c r="Q9" s="381" t="s">
        <v>116</v>
      </c>
      <c r="R9" s="382" t="s">
        <v>117</v>
      </c>
    </row>
    <row r="10" spans="1:22" s="58" customFormat="1" ht="21.75" customHeight="1" x14ac:dyDescent="0.2">
      <c r="A10" s="981">
        <v>1</v>
      </c>
      <c r="B10" s="188">
        <v>2</v>
      </c>
      <c r="C10" s="188">
        <v>3</v>
      </c>
      <c r="D10" s="188">
        <v>4</v>
      </c>
      <c r="E10" s="188">
        <v>5</v>
      </c>
      <c r="F10" s="188">
        <v>6</v>
      </c>
      <c r="G10" s="188">
        <v>7</v>
      </c>
      <c r="H10" s="188">
        <v>8</v>
      </c>
      <c r="I10" s="188">
        <v>9</v>
      </c>
      <c r="J10" s="188">
        <v>3</v>
      </c>
      <c r="K10" s="188">
        <v>4</v>
      </c>
      <c r="L10" s="188">
        <v>5</v>
      </c>
      <c r="M10" s="188">
        <v>6</v>
      </c>
      <c r="N10" s="188">
        <v>7</v>
      </c>
      <c r="O10" s="188">
        <v>8</v>
      </c>
      <c r="P10" s="188">
        <v>9</v>
      </c>
      <c r="Q10" s="188">
        <v>10</v>
      </c>
      <c r="R10" s="189">
        <v>11</v>
      </c>
    </row>
    <row r="11" spans="1:22" ht="18" customHeight="1" x14ac:dyDescent="0.3">
      <c r="A11" s="386">
        <v>1</v>
      </c>
      <c r="B11" s="385" t="s">
        <v>967</v>
      </c>
      <c r="C11" s="373"/>
      <c r="D11" s="373"/>
      <c r="E11" s="373"/>
      <c r="F11" s="373"/>
      <c r="G11" s="373"/>
      <c r="H11" s="176"/>
      <c r="I11" s="176"/>
      <c r="J11" s="943">
        <v>13076687.116564417</v>
      </c>
      <c r="K11" s="936">
        <v>1.08</v>
      </c>
      <c r="L11" s="935"/>
      <c r="M11" s="935"/>
      <c r="N11" s="936">
        <v>7.5975552147239256</v>
      </c>
      <c r="O11" s="935"/>
      <c r="P11" s="937">
        <v>4.8497765644171784E-2</v>
      </c>
      <c r="Q11" s="938">
        <v>8.7260529803680971</v>
      </c>
      <c r="R11" s="939">
        <v>6.6729844513253571</v>
      </c>
    </row>
    <row r="12" spans="1:22" s="61" customFormat="1" ht="18" customHeight="1" x14ac:dyDescent="0.25">
      <c r="A12" s="387"/>
      <c r="B12" s="372"/>
      <c r="C12" s="372"/>
      <c r="D12" s="372"/>
      <c r="E12" s="372"/>
      <c r="F12" s="372"/>
      <c r="G12" s="372"/>
      <c r="H12" s="176"/>
      <c r="I12" s="377"/>
      <c r="J12" s="944"/>
      <c r="K12" s="936"/>
      <c r="L12" s="940"/>
      <c r="M12" s="940"/>
      <c r="N12" s="940"/>
      <c r="O12" s="940"/>
      <c r="P12" s="941"/>
      <c r="Q12" s="935"/>
      <c r="R12" s="942"/>
    </row>
    <row r="13" spans="1:22" s="61" customFormat="1" ht="19.5" thickBot="1" x14ac:dyDescent="0.3">
      <c r="A13" s="388"/>
      <c r="B13" s="378" t="s">
        <v>53</v>
      </c>
      <c r="C13" s="378"/>
      <c r="D13" s="378"/>
      <c r="E13" s="378"/>
      <c r="F13" s="378"/>
      <c r="G13" s="378"/>
      <c r="H13" s="379"/>
      <c r="I13" s="379"/>
      <c r="J13" s="943">
        <v>13076687.116564417</v>
      </c>
      <c r="K13" s="935">
        <v>1.08</v>
      </c>
      <c r="L13" s="935">
        <v>0</v>
      </c>
      <c r="M13" s="935">
        <v>0</v>
      </c>
      <c r="N13" s="935">
        <v>7.5975552147239256</v>
      </c>
      <c r="O13" s="935">
        <v>0</v>
      </c>
      <c r="P13" s="937">
        <v>4.8497765644171784E-2</v>
      </c>
      <c r="Q13" s="935">
        <v>8.7260529803680971</v>
      </c>
      <c r="R13" s="935">
        <v>6.6729844513253571</v>
      </c>
    </row>
    <row r="14" spans="1:22" ht="24" customHeight="1" x14ac:dyDescent="0.25">
      <c r="A14" s="873"/>
      <c r="B14" s="872"/>
      <c r="C14" s="872"/>
      <c r="D14" s="872"/>
      <c r="E14" s="872"/>
      <c r="F14" s="872"/>
      <c r="G14" s="872"/>
      <c r="H14" s="872"/>
      <c r="I14" s="872"/>
      <c r="L14" s="366"/>
      <c r="M14" s="366"/>
      <c r="N14" s="366"/>
      <c r="O14" s="366"/>
      <c r="P14" s="366"/>
      <c r="Q14" s="366"/>
      <c r="R14" s="366"/>
    </row>
    <row r="15" spans="1:22" ht="24" customHeight="1" x14ac:dyDescent="0.25">
      <c r="A15" s="366"/>
      <c r="B15" s="366"/>
      <c r="C15" s="831"/>
      <c r="D15" s="796"/>
      <c r="E15" s="796"/>
      <c r="F15" s="796"/>
      <c r="G15" s="796"/>
      <c r="H15" s="796"/>
      <c r="I15" s="796"/>
      <c r="J15" s="796"/>
      <c r="K15" s="796"/>
      <c r="L15" s="366"/>
      <c r="M15" s="366"/>
      <c r="N15" s="366"/>
      <c r="O15" s="366"/>
      <c r="P15" s="366"/>
      <c r="Q15" s="366"/>
      <c r="R15" s="366"/>
    </row>
    <row r="16" spans="1:22" ht="16.5" x14ac:dyDescent="0.25">
      <c r="A16" s="156"/>
      <c r="B16" s="366"/>
      <c r="C16" s="971"/>
      <c r="D16" s="971"/>
      <c r="E16" s="971"/>
      <c r="F16" s="971"/>
      <c r="G16" s="971"/>
      <c r="H16" s="971"/>
      <c r="I16" s="971"/>
      <c r="J16" s="971"/>
      <c r="K16" s="971"/>
      <c r="L16" s="366"/>
      <c r="M16" s="366"/>
      <c r="N16" s="366"/>
      <c r="O16" s="366"/>
      <c r="P16" s="366"/>
      <c r="Q16" s="366"/>
      <c r="R16" s="366"/>
    </row>
  </sheetData>
  <printOptions horizontalCentered="1"/>
  <pageMargins left="0" right="0" top="0.98425196850393704" bottom="0.98425196850393704" header="0.51181102362204722" footer="0.51181102362204722"/>
  <pageSetup paperSize="8" orientation="landscape" r:id="rId1"/>
  <headerFooter alignWithMargins="0">
    <oddHeader>&amp;C&amp;A</oddHeader>
    <oddFooter>&amp;C&amp;P/&amp;N</oddFooter>
  </headerFooter>
  <rowBreaks count="3" manualBreakCount="3">
    <brk id="16" max="16383" man="1"/>
    <brk id="56" max="16383" man="1"/>
    <brk id="8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81"/>
  <sheetViews>
    <sheetView showGridLines="0" zoomScaleNormal="100" workbookViewId="0">
      <selection activeCell="K14" sqref="K14"/>
    </sheetView>
  </sheetViews>
  <sheetFormatPr defaultRowHeight="18.75" x14ac:dyDescent="0.3"/>
  <cols>
    <col min="1" max="1" width="5.6640625" style="72" customWidth="1"/>
    <col min="2" max="2" width="8.6640625" style="72" customWidth="1"/>
    <col min="3" max="3" width="31.6640625" style="72" customWidth="1"/>
    <col min="4" max="4" width="19.33203125" style="72" customWidth="1"/>
    <col min="5" max="5" width="21" style="72" customWidth="1"/>
    <col min="6" max="6" width="21.1640625" style="72" customWidth="1"/>
    <col min="7" max="7" width="24.5" style="72" customWidth="1"/>
    <col min="8" max="8" width="2.6640625" style="72" customWidth="1"/>
    <col min="9" max="9" width="10.5" style="72" customWidth="1"/>
    <col min="10" max="10" width="29" style="72" customWidth="1"/>
    <col min="11" max="11" width="31.6640625" style="72" customWidth="1"/>
    <col min="12" max="13" width="19.33203125" style="72" customWidth="1"/>
    <col min="14" max="14" width="24.5" style="72" customWidth="1"/>
    <col min="15" max="16384" width="9.33203125" style="72"/>
  </cols>
  <sheetData>
    <row r="1" spans="2:16" ht="18.75" customHeight="1" thickBot="1" x14ac:dyDescent="0.35">
      <c r="B1" s="190"/>
      <c r="C1" s="1316" t="s">
        <v>462</v>
      </c>
      <c r="D1" s="1317"/>
      <c r="E1" s="1318"/>
      <c r="F1" s="177"/>
      <c r="G1" s="177"/>
      <c r="H1" s="177"/>
      <c r="I1" s="177"/>
      <c r="J1" s="1316" t="s">
        <v>310</v>
      </c>
      <c r="K1" s="1317"/>
      <c r="L1" s="1318"/>
      <c r="M1" s="177"/>
      <c r="N1" s="177"/>
      <c r="O1" s="73"/>
      <c r="P1" s="73"/>
    </row>
    <row r="2" spans="2:16" ht="19.5" thickBot="1" x14ac:dyDescent="0.35">
      <c r="B2" s="190"/>
      <c r="C2" s="169"/>
      <c r="D2" s="169"/>
      <c r="E2" s="169"/>
      <c r="F2" s="182"/>
      <c r="G2" s="182"/>
      <c r="H2" s="182"/>
      <c r="I2" s="182"/>
      <c r="J2" s="169"/>
      <c r="K2" s="169"/>
      <c r="L2" s="169"/>
      <c r="M2" s="190"/>
      <c r="N2" s="190"/>
    </row>
    <row r="3" spans="2:16" ht="18" customHeight="1" thickBot="1" x14ac:dyDescent="0.35">
      <c r="B3" s="190"/>
      <c r="C3" s="1316" t="s">
        <v>314</v>
      </c>
      <c r="D3" s="1317"/>
      <c r="E3" s="1318"/>
      <c r="F3" s="177"/>
      <c r="G3" s="177"/>
      <c r="H3" s="177"/>
      <c r="I3" s="177"/>
      <c r="J3" s="1316" t="s">
        <v>315</v>
      </c>
      <c r="K3" s="1317"/>
      <c r="L3" s="1318"/>
      <c r="M3" s="177"/>
      <c r="N3" s="177"/>
      <c r="O3" s="73"/>
      <c r="P3" s="73"/>
    </row>
    <row r="4" spans="2:16" x14ac:dyDescent="0.3">
      <c r="B4" s="190"/>
      <c r="C4" s="200" t="s">
        <v>430</v>
      </c>
      <c r="D4" s="190"/>
      <c r="E4" s="141" t="s">
        <v>924</v>
      </c>
      <c r="F4" s="142"/>
      <c r="G4" s="142"/>
      <c r="H4" s="190"/>
      <c r="I4" s="190"/>
      <c r="J4" s="190"/>
      <c r="K4" s="190"/>
      <c r="L4" s="190"/>
      <c r="M4" s="190"/>
      <c r="N4" s="190"/>
    </row>
    <row r="5" spans="2:16" x14ac:dyDescent="0.3">
      <c r="B5" s="190"/>
      <c r="C5" s="200" t="s">
        <v>222</v>
      </c>
      <c r="D5" s="190"/>
      <c r="E5" s="141" t="s">
        <v>924</v>
      </c>
      <c r="F5" s="142"/>
      <c r="G5" s="142"/>
      <c r="H5" s="190"/>
      <c r="I5" s="190"/>
      <c r="J5" s="190"/>
      <c r="K5" s="190"/>
      <c r="L5" s="190"/>
      <c r="M5" s="190"/>
      <c r="N5" s="190"/>
    </row>
    <row r="6" spans="2:16" x14ac:dyDescent="0.3">
      <c r="B6" s="190"/>
      <c r="C6" s="391" t="s">
        <v>196</v>
      </c>
      <c r="D6" s="180"/>
      <c r="E6" s="180"/>
      <c r="F6" s="190"/>
      <c r="G6" s="190"/>
      <c r="H6" s="190"/>
      <c r="I6" s="190"/>
      <c r="J6" s="391" t="s">
        <v>203</v>
      </c>
      <c r="K6" s="190"/>
      <c r="L6" s="190"/>
      <c r="M6" s="190"/>
      <c r="N6" s="190"/>
    </row>
    <row r="7" spans="2:16" x14ac:dyDescent="0.3">
      <c r="B7" s="190"/>
      <c r="C7" s="179" t="s">
        <v>312</v>
      </c>
      <c r="D7" s="180"/>
      <c r="E7" s="180"/>
      <c r="F7" s="190"/>
      <c r="G7" s="190"/>
      <c r="H7" s="190"/>
      <c r="I7" s="190"/>
      <c r="J7" s="179" t="s">
        <v>312</v>
      </c>
      <c r="K7" s="190"/>
      <c r="L7" s="190"/>
      <c r="M7" s="190"/>
      <c r="N7" s="190"/>
    </row>
    <row r="8" spans="2:16" ht="19.5" thickBot="1" x14ac:dyDescent="0.35">
      <c r="B8" s="190"/>
      <c r="C8" s="190"/>
      <c r="D8" s="180"/>
      <c r="E8" s="180"/>
      <c r="F8" s="190"/>
      <c r="G8" s="190"/>
      <c r="H8" s="190"/>
      <c r="I8" s="190"/>
      <c r="J8" s="391"/>
      <c r="K8" s="190"/>
      <c r="L8" s="190"/>
      <c r="M8" s="190"/>
      <c r="N8" s="190"/>
    </row>
    <row r="9" spans="2:16" s="75" customFormat="1" ht="40.5" customHeight="1" x14ac:dyDescent="0.3">
      <c r="B9" s="1319" t="s">
        <v>85</v>
      </c>
      <c r="C9" s="1323" t="s">
        <v>199</v>
      </c>
      <c r="D9" s="193" t="s">
        <v>198</v>
      </c>
      <c r="E9" s="193" t="s">
        <v>197</v>
      </c>
      <c r="F9" s="193" t="s">
        <v>196</v>
      </c>
      <c r="G9" s="1321" t="s">
        <v>195</v>
      </c>
      <c r="H9" s="428"/>
      <c r="I9" s="1327" t="s">
        <v>85</v>
      </c>
      <c r="J9" s="1325" t="s">
        <v>204</v>
      </c>
      <c r="K9" s="193" t="s">
        <v>198</v>
      </c>
      <c r="L9" s="193" t="s">
        <v>206</v>
      </c>
      <c r="M9" s="193" t="s">
        <v>207</v>
      </c>
      <c r="N9" s="194" t="s">
        <v>53</v>
      </c>
    </row>
    <row r="10" spans="2:16" s="76" customFormat="1" ht="27.75" customHeight="1" x14ac:dyDescent="0.2">
      <c r="B10" s="1320"/>
      <c r="C10" s="1324"/>
      <c r="D10" s="444" t="s">
        <v>194</v>
      </c>
      <c r="E10" s="444" t="s">
        <v>193</v>
      </c>
      <c r="F10" s="444" t="s">
        <v>118</v>
      </c>
      <c r="G10" s="1322"/>
      <c r="H10" s="428"/>
      <c r="I10" s="1328"/>
      <c r="J10" s="1326"/>
      <c r="K10" s="444" t="s">
        <v>194</v>
      </c>
      <c r="L10" s="444" t="s">
        <v>118</v>
      </c>
      <c r="M10" s="444" t="s">
        <v>118</v>
      </c>
      <c r="N10" s="447" t="s">
        <v>118</v>
      </c>
    </row>
    <row r="11" spans="2:16" s="74" customFormat="1" x14ac:dyDescent="0.3">
      <c r="B11" s="445">
        <v>1</v>
      </c>
      <c r="C11" s="195">
        <v>2</v>
      </c>
      <c r="D11" s="195">
        <v>3</v>
      </c>
      <c r="E11" s="195">
        <v>4</v>
      </c>
      <c r="F11" s="195">
        <v>5</v>
      </c>
      <c r="G11" s="446">
        <v>6</v>
      </c>
      <c r="H11" s="190"/>
      <c r="I11" s="195">
        <v>1</v>
      </c>
      <c r="J11" s="195">
        <v>2</v>
      </c>
      <c r="K11" s="195">
        <v>3</v>
      </c>
      <c r="L11" s="195">
        <v>4</v>
      </c>
      <c r="M11" s="195">
        <v>5</v>
      </c>
      <c r="N11" s="195">
        <v>6</v>
      </c>
    </row>
    <row r="12" spans="2:16" x14ac:dyDescent="0.3">
      <c r="B12" s="192"/>
      <c r="C12" s="429"/>
      <c r="D12" s="429"/>
      <c r="E12" s="429"/>
      <c r="F12" s="174"/>
      <c r="G12" s="175"/>
      <c r="H12" s="190"/>
      <c r="I12" s="430"/>
      <c r="J12" s="429" t="s">
        <v>205</v>
      </c>
      <c r="K12" s="429"/>
      <c r="L12" s="429"/>
      <c r="M12" s="174"/>
      <c r="N12" s="431"/>
    </row>
    <row r="13" spans="2:16" x14ac:dyDescent="0.3">
      <c r="B13" s="192"/>
      <c r="C13" s="429"/>
      <c r="D13" s="429"/>
      <c r="E13" s="429"/>
      <c r="F13" s="174"/>
      <c r="G13" s="175"/>
      <c r="H13" s="190"/>
      <c r="I13" s="192"/>
      <c r="J13" s="429" t="s">
        <v>208</v>
      </c>
      <c r="K13" s="429"/>
      <c r="L13" s="429"/>
      <c r="M13" s="174"/>
      <c r="N13" s="175"/>
    </row>
    <row r="14" spans="2:16" x14ac:dyDescent="0.3">
      <c r="B14" s="192"/>
      <c r="C14" s="429"/>
      <c r="D14" s="429"/>
      <c r="E14" s="429"/>
      <c r="F14" s="174"/>
      <c r="G14" s="175"/>
      <c r="H14" s="190"/>
      <c r="I14" s="192"/>
      <c r="J14" s="429" t="s">
        <v>209</v>
      </c>
      <c r="K14" s="429"/>
      <c r="L14" s="429"/>
      <c r="M14" s="174"/>
      <c r="N14" s="175"/>
    </row>
    <row r="15" spans="2:16" s="77" customFormat="1" ht="17.25" customHeight="1" x14ac:dyDescent="0.3">
      <c r="B15" s="192"/>
      <c r="C15" s="429"/>
      <c r="D15" s="429"/>
      <c r="E15" s="429"/>
      <c r="F15" s="174"/>
      <c r="G15" s="432"/>
      <c r="H15" s="183"/>
      <c r="I15" s="192"/>
      <c r="J15" s="429" t="s">
        <v>210</v>
      </c>
      <c r="K15" s="429"/>
      <c r="L15" s="429"/>
      <c r="M15" s="174"/>
      <c r="N15" s="175"/>
    </row>
    <row r="16" spans="2:16" s="77" customFormat="1" ht="19.5" thickBot="1" x14ac:dyDescent="0.35">
      <c r="B16" s="192"/>
      <c r="C16" s="433"/>
      <c r="D16" s="433"/>
      <c r="E16" s="433"/>
      <c r="F16" s="174"/>
      <c r="G16" s="175"/>
      <c r="H16" s="190"/>
      <c r="I16" s="434" t="s">
        <v>53</v>
      </c>
      <c r="J16" s="435" t="s">
        <v>53</v>
      </c>
      <c r="K16" s="436"/>
      <c r="L16" s="436"/>
      <c r="M16" s="437"/>
      <c r="N16" s="438"/>
    </row>
    <row r="17" spans="2:14" s="77" customFormat="1" ht="20.25" thickBot="1" x14ac:dyDescent="0.35">
      <c r="B17" s="439" t="s">
        <v>53</v>
      </c>
      <c r="C17" s="440"/>
      <c r="D17" s="435"/>
      <c r="E17" s="435"/>
      <c r="F17" s="441"/>
      <c r="G17" s="442"/>
      <c r="H17" s="443"/>
      <c r="I17" s="178"/>
      <c r="J17" s="443"/>
      <c r="K17" s="178"/>
      <c r="L17" s="178"/>
      <c r="M17" s="178"/>
      <c r="N17" s="178"/>
    </row>
    <row r="18" spans="2:14" s="77" customFormat="1" ht="28.5" customHeight="1" x14ac:dyDescent="0.3">
      <c r="B18" s="1314" t="s">
        <v>633</v>
      </c>
      <c r="C18" s="1314"/>
      <c r="D18" s="1314"/>
      <c r="E18" s="1314"/>
      <c r="F18" s="1314"/>
      <c r="G18" s="1314"/>
      <c r="H18" s="443"/>
      <c r="I18" s="1315" t="s">
        <v>633</v>
      </c>
      <c r="J18" s="1315"/>
      <c r="K18" s="1315"/>
      <c r="L18" s="1315"/>
      <c r="M18" s="1315"/>
      <c r="N18" s="1315"/>
    </row>
    <row r="19" spans="2:14" s="77" customFormat="1" x14ac:dyDescent="0.3">
      <c r="B19" s="1315"/>
      <c r="C19" s="1315"/>
      <c r="D19" s="1315"/>
      <c r="E19" s="1315"/>
      <c r="F19" s="1315"/>
      <c r="G19" s="1315"/>
      <c r="I19" s="1315"/>
      <c r="J19" s="1315"/>
      <c r="K19" s="1315"/>
      <c r="L19" s="1315"/>
      <c r="M19" s="1315"/>
      <c r="N19" s="1315"/>
    </row>
    <row r="20" spans="2:14" x14ac:dyDescent="0.3">
      <c r="B20" s="1313" t="s">
        <v>878</v>
      </c>
      <c r="C20" s="1313"/>
      <c r="D20" s="1313"/>
      <c r="E20" s="1313"/>
      <c r="F20" s="1313"/>
      <c r="G20" s="1313"/>
      <c r="I20" s="1313" t="s">
        <v>878</v>
      </c>
      <c r="J20" s="1313"/>
      <c r="K20" s="1313"/>
      <c r="L20" s="1313"/>
      <c r="M20" s="1313"/>
      <c r="N20" s="1313"/>
    </row>
    <row r="21" spans="2:14" s="75" customFormat="1" ht="42.75" customHeight="1" x14ac:dyDescent="0.3">
      <c r="B21" s="1313"/>
      <c r="C21" s="1313"/>
      <c r="D21" s="1313"/>
      <c r="E21" s="1313"/>
      <c r="F21" s="1313"/>
      <c r="G21" s="1313"/>
      <c r="I21" s="1313"/>
      <c r="J21" s="1313"/>
      <c r="K21" s="1313"/>
      <c r="L21" s="1313"/>
      <c r="M21" s="1313"/>
      <c r="N21" s="1313"/>
    </row>
    <row r="22" spans="2:14" s="76" customFormat="1" x14ac:dyDescent="0.2"/>
    <row r="23" spans="2:14" s="74" customFormat="1" x14ac:dyDescent="0.3"/>
    <row r="27" spans="2:14" s="77" customFormat="1" ht="17.25" customHeight="1" x14ac:dyDescent="0.3"/>
    <row r="28" spans="2:14" s="77" customFormat="1" x14ac:dyDescent="0.3"/>
    <row r="29" spans="2:14" s="77" customFormat="1" x14ac:dyDescent="0.3"/>
    <row r="33" s="75" customFormat="1" ht="42.75" customHeight="1" x14ac:dyDescent="0.3"/>
    <row r="34" s="76" customFormat="1" x14ac:dyDescent="0.2"/>
    <row r="35" s="74" customFormat="1" x14ac:dyDescent="0.3"/>
    <row r="39" s="77" customFormat="1" ht="17.25" customHeight="1" x14ac:dyDescent="0.3"/>
    <row r="40" s="77" customFormat="1" x14ac:dyDescent="0.3"/>
    <row r="41" s="77" customFormat="1" x14ac:dyDescent="0.3"/>
    <row r="45" ht="28.5" customHeight="1" x14ac:dyDescent="0.3"/>
    <row r="57" ht="28.5" customHeight="1" x14ac:dyDescent="0.3"/>
    <row r="69" ht="28.5" customHeight="1" x14ac:dyDescent="0.3"/>
    <row r="81" ht="28.5" customHeight="1" x14ac:dyDescent="0.3"/>
  </sheetData>
  <mergeCells count="13">
    <mergeCell ref="B20:G21"/>
    <mergeCell ref="I20:N21"/>
    <mergeCell ref="B18:G19"/>
    <mergeCell ref="I18:N19"/>
    <mergeCell ref="J1:L1"/>
    <mergeCell ref="C1:E1"/>
    <mergeCell ref="C3:E3"/>
    <mergeCell ref="B9:B10"/>
    <mergeCell ref="G9:G10"/>
    <mergeCell ref="C9:C10"/>
    <mergeCell ref="J9:J10"/>
    <mergeCell ref="I9:I10"/>
    <mergeCell ref="J3:L3"/>
  </mergeCells>
  <phoneticPr fontId="24" type="noConversion"/>
  <pageMargins left="0.74803149606299213" right="0.74803149606299213" top="0.98425196850393704" bottom="0.98425196850393704" header="0.51181102362204722" footer="0.51181102362204722"/>
  <pageSetup paperSize="8" scale="74" fitToWidth="2" fitToHeight="4" orientation="landscape" r:id="rId1"/>
  <headerFooter alignWithMargins="0">
    <oddHeader>&amp;A</oddHeader>
    <oddFooter>&amp;C&amp;P/&amp;N</oddFooter>
  </headerFooter>
  <rowBreaks count="1" manualBreakCount="1">
    <brk id="65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O63"/>
  <sheetViews>
    <sheetView showGridLines="0" topLeftCell="A48" zoomScale="75" zoomScaleNormal="75" zoomScaleSheetLayoutView="70" zoomScalePageLayoutView="60" workbookViewId="0">
      <selection activeCell="F69" sqref="F69"/>
    </sheetView>
  </sheetViews>
  <sheetFormatPr defaultRowHeight="15" x14ac:dyDescent="0.25"/>
  <cols>
    <col min="1" max="1" width="4.83203125" style="64" customWidth="1"/>
    <col min="2" max="2" width="9.83203125" style="64" customWidth="1"/>
    <col min="3" max="3" width="80.83203125" style="64" customWidth="1"/>
    <col min="4" max="4" width="41.5" style="64" bestFit="1" customWidth="1"/>
    <col min="5" max="5" width="32" style="64" customWidth="1"/>
    <col min="6" max="6" width="25.33203125" style="64" customWidth="1"/>
    <col min="7" max="9" width="29.6640625" style="64" customWidth="1"/>
    <col min="10" max="10" width="26.5" style="64" customWidth="1"/>
    <col min="11" max="11" width="28.1640625" style="64" customWidth="1"/>
    <col min="12" max="12" width="22.1640625" style="64" customWidth="1"/>
    <col min="13" max="13" width="21.6640625" style="64" customWidth="1"/>
    <col min="14" max="14" width="23.33203125" style="64" customWidth="1"/>
    <col min="15" max="16384" width="9.33203125" style="64"/>
  </cols>
  <sheetData>
    <row r="1" spans="1:14" ht="21" customHeight="1" thickBot="1" x14ac:dyDescent="0.35">
      <c r="A1" s="190"/>
      <c r="B1" s="180"/>
      <c r="C1" s="1336" t="s">
        <v>311</v>
      </c>
      <c r="D1" s="1337"/>
      <c r="E1" s="1337"/>
      <c r="F1" s="1337"/>
      <c r="G1" s="1337"/>
      <c r="H1" s="1337"/>
      <c r="I1" s="1337"/>
      <c r="J1" s="1338"/>
      <c r="K1" s="390"/>
      <c r="L1" s="390"/>
      <c r="M1" s="390"/>
      <c r="N1" s="181"/>
    </row>
    <row r="2" spans="1:14" ht="17.25" thickBot="1" x14ac:dyDescent="0.35">
      <c r="A2" s="190"/>
      <c r="B2" s="186"/>
      <c r="C2" s="180"/>
      <c r="D2" s="190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ht="17.25" thickBot="1" x14ac:dyDescent="0.35">
      <c r="A3" s="190"/>
      <c r="B3" s="180"/>
      <c r="C3" s="1336" t="s">
        <v>202</v>
      </c>
      <c r="D3" s="1337"/>
      <c r="E3" s="1337"/>
      <c r="F3" s="1337"/>
      <c r="G3" s="1337"/>
      <c r="H3" s="1337"/>
      <c r="I3" s="1337"/>
      <c r="J3" s="1338"/>
      <c r="K3" s="390"/>
      <c r="L3" s="390"/>
      <c r="M3" s="390"/>
      <c r="N3" s="182"/>
    </row>
    <row r="4" spans="1:14" ht="16.5" x14ac:dyDescent="0.3">
      <c r="A4" s="390"/>
      <c r="B4" s="390" t="s">
        <v>387</v>
      </c>
      <c r="C4" s="200" t="s">
        <v>430</v>
      </c>
      <c r="D4" s="252" t="s">
        <v>922</v>
      </c>
      <c r="E4" s="391"/>
      <c r="F4" s="391"/>
      <c r="G4" s="391"/>
      <c r="H4" s="391"/>
      <c r="I4" s="391"/>
      <c r="J4" s="190"/>
      <c r="K4" s="190"/>
      <c r="L4" s="190"/>
      <c r="M4" s="190"/>
      <c r="N4" s="190"/>
    </row>
    <row r="5" spans="1:14" ht="16.5" x14ac:dyDescent="0.3">
      <c r="A5" s="190"/>
      <c r="B5" s="179"/>
      <c r="C5" s="200" t="s">
        <v>222</v>
      </c>
      <c r="D5" s="141" t="s">
        <v>922</v>
      </c>
      <c r="E5" s="142"/>
      <c r="F5" s="142"/>
      <c r="G5" s="190"/>
      <c r="H5" s="190"/>
      <c r="I5" s="190"/>
      <c r="J5" s="190"/>
      <c r="K5" s="190"/>
      <c r="L5" s="190"/>
      <c r="M5" s="190"/>
      <c r="N5" s="190"/>
    </row>
    <row r="6" spans="1:14" ht="30.75" x14ac:dyDescent="0.45">
      <c r="A6" s="190"/>
      <c r="B6" s="190"/>
      <c r="C6" s="389"/>
      <c r="D6" s="141"/>
      <c r="E6" s="142"/>
      <c r="F6" s="142"/>
      <c r="G6" s="190"/>
      <c r="H6" s="190"/>
      <c r="I6" s="190"/>
      <c r="J6" s="886" t="s">
        <v>888</v>
      </c>
      <c r="K6" s="190"/>
      <c r="L6" s="190"/>
      <c r="M6" s="190"/>
      <c r="N6" s="190"/>
    </row>
    <row r="7" spans="1:14" ht="17.25" thickBot="1" x14ac:dyDescent="0.35">
      <c r="A7" s="190"/>
      <c r="B7" s="390">
        <v>1</v>
      </c>
      <c r="C7" s="391" t="s">
        <v>124</v>
      </c>
      <c r="D7" s="190"/>
      <c r="E7" s="190"/>
      <c r="F7" s="190"/>
      <c r="G7" s="190"/>
      <c r="H7" s="190"/>
      <c r="I7" s="190"/>
      <c r="J7" s="389"/>
      <c r="K7" s="190"/>
      <c r="L7" s="190"/>
      <c r="M7" s="389" t="s">
        <v>118</v>
      </c>
      <c r="N7" s="190"/>
    </row>
    <row r="8" spans="1:14" s="66" customFormat="1" ht="32.25" customHeight="1" x14ac:dyDescent="0.25">
      <c r="A8" s="185"/>
      <c r="B8" s="1319" t="s">
        <v>85</v>
      </c>
      <c r="C8" s="1329" t="s">
        <v>35</v>
      </c>
      <c r="D8" s="1329" t="s">
        <v>119</v>
      </c>
      <c r="E8" s="1333" t="s">
        <v>88</v>
      </c>
      <c r="F8" s="1334"/>
      <c r="G8" s="1335"/>
      <c r="H8" s="1132" t="s">
        <v>970</v>
      </c>
      <c r="I8" s="1132" t="s">
        <v>971</v>
      </c>
      <c r="J8" s="604" t="s">
        <v>923</v>
      </c>
      <c r="K8" s="972" t="s">
        <v>952</v>
      </c>
      <c r="L8" s="972" t="s">
        <v>953</v>
      </c>
      <c r="M8" s="972" t="s">
        <v>954</v>
      </c>
      <c r="N8" s="1331" t="s">
        <v>36</v>
      </c>
    </row>
    <row r="9" spans="1:14" s="67" customFormat="1" ht="50.25" customHeight="1" x14ac:dyDescent="0.2">
      <c r="A9" s="191"/>
      <c r="B9" s="1320"/>
      <c r="C9" s="1330"/>
      <c r="D9" s="1330"/>
      <c r="E9" s="824" t="s">
        <v>793</v>
      </c>
      <c r="F9" s="824" t="s">
        <v>37</v>
      </c>
      <c r="G9" s="824" t="s">
        <v>795</v>
      </c>
      <c r="H9" s="1144" t="s">
        <v>191</v>
      </c>
      <c r="I9" s="1144" t="s">
        <v>191</v>
      </c>
      <c r="J9" s="878" t="s">
        <v>466</v>
      </c>
      <c r="K9" s="184" t="s">
        <v>466</v>
      </c>
      <c r="L9" s="184" t="s">
        <v>466</v>
      </c>
      <c r="M9" s="184" t="s">
        <v>466</v>
      </c>
      <c r="N9" s="1332"/>
    </row>
    <row r="10" spans="1:14" s="67" customFormat="1" ht="21" customHeight="1" thickBot="1" x14ac:dyDescent="0.25">
      <c r="A10" s="191"/>
      <c r="B10" s="687">
        <v>1</v>
      </c>
      <c r="C10" s="688">
        <v>2</v>
      </c>
      <c r="D10" s="688">
        <v>3</v>
      </c>
      <c r="E10" s="824">
        <v>4</v>
      </c>
      <c r="F10" s="824">
        <v>5</v>
      </c>
      <c r="G10" s="824" t="s">
        <v>796</v>
      </c>
      <c r="H10" s="1131"/>
      <c r="I10" s="1131"/>
      <c r="J10" s="688">
        <v>4</v>
      </c>
      <c r="K10" s="688">
        <v>11</v>
      </c>
      <c r="L10" s="688">
        <v>12</v>
      </c>
      <c r="M10" s="688">
        <v>13</v>
      </c>
      <c r="N10" s="688">
        <v>5</v>
      </c>
    </row>
    <row r="11" spans="1:14" s="65" customFormat="1" ht="24" customHeight="1" x14ac:dyDescent="0.3">
      <c r="A11" s="391"/>
      <c r="B11" s="689">
        <v>1</v>
      </c>
      <c r="C11" s="690" t="s">
        <v>388</v>
      </c>
      <c r="D11" s="691"/>
      <c r="E11" s="692"/>
      <c r="F11" s="692"/>
      <c r="G11" s="692"/>
      <c r="H11" s="692"/>
      <c r="I11" s="692"/>
      <c r="J11" s="692"/>
      <c r="K11" s="692"/>
      <c r="L11" s="692"/>
      <c r="M11" s="692"/>
      <c r="N11" s="693"/>
    </row>
    <row r="12" spans="1:14" s="65" customFormat="1" ht="24" customHeight="1" x14ac:dyDescent="0.3">
      <c r="A12" s="391"/>
      <c r="B12" s="392"/>
      <c r="C12" s="685" t="s">
        <v>431</v>
      </c>
      <c r="D12" s="393"/>
      <c r="E12" s="164"/>
      <c r="F12" s="164"/>
      <c r="G12" s="164"/>
      <c r="H12" s="164"/>
      <c r="I12" s="164"/>
      <c r="J12" s="164"/>
      <c r="K12" s="164"/>
      <c r="L12" s="164"/>
      <c r="M12" s="164"/>
      <c r="N12" s="165"/>
    </row>
    <row r="13" spans="1:14" s="65" customFormat="1" ht="24" customHeight="1" x14ac:dyDescent="0.3">
      <c r="A13" s="391"/>
      <c r="B13" s="392">
        <v>2</v>
      </c>
      <c r="C13" s="685" t="s">
        <v>628</v>
      </c>
      <c r="D13" s="393"/>
      <c r="E13" s="164"/>
      <c r="F13" s="164"/>
      <c r="G13" s="164"/>
      <c r="H13" s="164"/>
      <c r="I13" s="164"/>
      <c r="J13" s="164"/>
      <c r="K13" s="164"/>
      <c r="L13" s="164"/>
      <c r="M13" s="164"/>
      <c r="N13" s="165"/>
    </row>
    <row r="14" spans="1:14" s="65" customFormat="1" ht="24" customHeight="1" x14ac:dyDescent="0.3">
      <c r="A14" s="391"/>
      <c r="B14" s="392"/>
      <c r="C14" s="685" t="s">
        <v>625</v>
      </c>
      <c r="D14" s="393"/>
      <c r="E14" s="164"/>
      <c r="F14" s="164"/>
      <c r="G14" s="164"/>
      <c r="H14" s="164"/>
      <c r="I14" s="164"/>
      <c r="J14" s="164"/>
      <c r="K14" s="164"/>
      <c r="L14" s="164"/>
      <c r="M14" s="164"/>
      <c r="N14" s="165"/>
    </row>
    <row r="15" spans="1:14" s="65" customFormat="1" ht="24" customHeight="1" x14ac:dyDescent="0.3">
      <c r="A15" s="391"/>
      <c r="B15" s="392">
        <v>3</v>
      </c>
      <c r="C15" s="685" t="s">
        <v>626</v>
      </c>
      <c r="D15" s="393"/>
      <c r="E15" s="164"/>
      <c r="F15" s="164"/>
      <c r="G15" s="164"/>
      <c r="H15" s="164"/>
      <c r="I15" s="164"/>
      <c r="J15" s="164"/>
      <c r="K15" s="164"/>
      <c r="L15" s="164"/>
      <c r="M15" s="164"/>
      <c r="N15" s="165"/>
    </row>
    <row r="16" spans="1:14" s="65" customFormat="1" ht="24" customHeight="1" x14ac:dyDescent="0.3">
      <c r="A16" s="391"/>
      <c r="B16" s="392"/>
      <c r="C16" s="685" t="s">
        <v>627</v>
      </c>
      <c r="D16" s="393"/>
      <c r="E16" s="164"/>
      <c r="F16" s="164"/>
      <c r="G16" s="164"/>
      <c r="H16" s="164"/>
      <c r="I16" s="164"/>
      <c r="J16" s="164"/>
      <c r="K16" s="164"/>
      <c r="L16" s="164"/>
      <c r="M16" s="164"/>
      <c r="N16" s="165"/>
    </row>
    <row r="17" spans="1:14" s="65" customFormat="1" ht="24" customHeight="1" x14ac:dyDescent="0.3">
      <c r="A17" s="391"/>
      <c r="B17" s="392">
        <v>4</v>
      </c>
      <c r="C17" s="685" t="s">
        <v>469</v>
      </c>
      <c r="D17" s="393"/>
      <c r="E17" s="164"/>
      <c r="F17" s="164"/>
      <c r="G17" s="164"/>
      <c r="H17" s="164"/>
      <c r="I17" s="164"/>
      <c r="J17" s="164"/>
      <c r="K17" s="164"/>
      <c r="L17" s="164"/>
      <c r="M17" s="164"/>
      <c r="N17" s="165"/>
    </row>
    <row r="18" spans="1:14" s="65" customFormat="1" ht="24" customHeight="1" x14ac:dyDescent="0.3">
      <c r="A18" s="391"/>
      <c r="B18" s="392"/>
      <c r="C18" s="685" t="s">
        <v>470</v>
      </c>
      <c r="D18" s="393"/>
      <c r="E18" s="164"/>
      <c r="F18" s="164"/>
      <c r="G18" s="164"/>
      <c r="H18" s="164"/>
      <c r="I18" s="164"/>
      <c r="J18" s="164"/>
      <c r="K18" s="164"/>
      <c r="L18" s="164"/>
      <c r="M18" s="164"/>
      <c r="N18" s="165"/>
    </row>
    <row r="19" spans="1:14" s="65" customFormat="1" ht="24.75" customHeight="1" x14ac:dyDescent="0.3">
      <c r="A19" s="391"/>
      <c r="B19" s="392">
        <v>5</v>
      </c>
      <c r="C19" s="686" t="s">
        <v>432</v>
      </c>
      <c r="D19" s="393"/>
      <c r="E19" s="164"/>
      <c r="F19" s="164"/>
      <c r="G19" s="164"/>
      <c r="H19" s="164"/>
      <c r="I19" s="164"/>
      <c r="J19" s="164"/>
      <c r="K19" s="164"/>
      <c r="L19" s="164"/>
      <c r="M19" s="164"/>
      <c r="N19" s="165"/>
    </row>
    <row r="20" spans="1:14" s="65" customFormat="1" ht="24.75" customHeight="1" thickBot="1" x14ac:dyDescent="0.35">
      <c r="A20" s="391"/>
      <c r="B20" s="394">
        <v>6</v>
      </c>
      <c r="C20" s="395" t="s">
        <v>471</v>
      </c>
      <c r="D20" s="396" t="s">
        <v>592</v>
      </c>
      <c r="E20" s="167"/>
      <c r="F20" s="167"/>
      <c r="G20" s="167"/>
      <c r="H20" s="1067">
        <v>0.32893216749999998</v>
      </c>
      <c r="I20" s="1067">
        <v>0.18750078499999995</v>
      </c>
      <c r="J20" s="1067">
        <v>0.31013943999999999</v>
      </c>
      <c r="K20" s="1067">
        <v>0.341153384</v>
      </c>
      <c r="L20" s="1067">
        <v>0.37526872240000003</v>
      </c>
      <c r="M20" s="1067">
        <v>0.41279559464000015</v>
      </c>
      <c r="N20" s="168"/>
    </row>
    <row r="21" spans="1:14" s="65" customFormat="1" ht="18" customHeight="1" x14ac:dyDescent="0.3">
      <c r="A21" s="391"/>
      <c r="B21" s="156"/>
      <c r="C21" s="397"/>
      <c r="D21" s="398"/>
      <c r="E21" s="399"/>
      <c r="F21" s="399"/>
      <c r="G21" s="399"/>
      <c r="H21" s="399"/>
      <c r="I21" s="399"/>
      <c r="J21" s="399"/>
      <c r="K21" s="399"/>
      <c r="L21" s="399"/>
      <c r="M21" s="399"/>
      <c r="N21" s="399"/>
    </row>
    <row r="22" spans="1:14" ht="15.75" x14ac:dyDescent="0.25">
      <c r="A22" s="190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</row>
    <row r="23" spans="1:14" ht="17.25" thickBot="1" x14ac:dyDescent="0.35">
      <c r="A23" s="190"/>
      <c r="B23" s="390">
        <v>2</v>
      </c>
      <c r="C23" s="391" t="s">
        <v>361</v>
      </c>
      <c r="D23" s="190"/>
      <c r="E23" s="190"/>
      <c r="F23" s="190"/>
      <c r="G23" s="190"/>
      <c r="H23" s="190"/>
      <c r="I23" s="190"/>
      <c r="J23" s="389"/>
      <c r="K23" s="190"/>
      <c r="L23" s="190"/>
      <c r="M23" s="389" t="s">
        <v>118</v>
      </c>
      <c r="N23" s="190"/>
    </row>
    <row r="24" spans="1:14" ht="28.5" customHeight="1" x14ac:dyDescent="0.25">
      <c r="A24" s="190"/>
      <c r="B24" s="1319" t="s">
        <v>85</v>
      </c>
      <c r="C24" s="1329" t="s">
        <v>35</v>
      </c>
      <c r="D24" s="1329" t="s">
        <v>119</v>
      </c>
      <c r="E24" s="1333" t="s">
        <v>88</v>
      </c>
      <c r="F24" s="1334"/>
      <c r="G24" s="1335"/>
      <c r="H24" s="1132" t="s">
        <v>970</v>
      </c>
      <c r="I24" s="1132" t="s">
        <v>971</v>
      </c>
      <c r="J24" s="885" t="s">
        <v>923</v>
      </c>
      <c r="K24" s="972" t="s">
        <v>952</v>
      </c>
      <c r="L24" s="972" t="s">
        <v>953</v>
      </c>
      <c r="M24" s="972" t="s">
        <v>954</v>
      </c>
      <c r="N24" s="1331" t="s">
        <v>36</v>
      </c>
    </row>
    <row r="25" spans="1:14" ht="51.75" customHeight="1" x14ac:dyDescent="0.25">
      <c r="A25" s="190"/>
      <c r="B25" s="1320"/>
      <c r="C25" s="1330"/>
      <c r="D25" s="1330"/>
      <c r="E25" s="824" t="s">
        <v>793</v>
      </c>
      <c r="F25" s="824" t="s">
        <v>794</v>
      </c>
      <c r="G25" s="824" t="s">
        <v>795</v>
      </c>
      <c r="H25" s="1144" t="s">
        <v>191</v>
      </c>
      <c r="I25" s="1144" t="s">
        <v>191</v>
      </c>
      <c r="J25" s="878" t="s">
        <v>895</v>
      </c>
      <c r="K25" s="184" t="s">
        <v>466</v>
      </c>
      <c r="L25" s="184" t="s">
        <v>466</v>
      </c>
      <c r="M25" s="184" t="s">
        <v>466</v>
      </c>
      <c r="N25" s="1332"/>
    </row>
    <row r="26" spans="1:14" ht="23.25" customHeight="1" thickBot="1" x14ac:dyDescent="0.3">
      <c r="A26" s="190"/>
      <c r="B26" s="687">
        <v>1</v>
      </c>
      <c r="C26" s="688">
        <v>2</v>
      </c>
      <c r="D26" s="688">
        <v>3</v>
      </c>
      <c r="E26" s="824">
        <v>4</v>
      </c>
      <c r="F26" s="824">
        <v>5</v>
      </c>
      <c r="G26" s="824" t="s">
        <v>796</v>
      </c>
      <c r="H26" s="1131"/>
      <c r="I26" s="1131"/>
      <c r="J26" s="688">
        <v>4</v>
      </c>
      <c r="K26" s="688">
        <v>11</v>
      </c>
      <c r="L26" s="688">
        <v>12</v>
      </c>
      <c r="M26" s="688">
        <v>13</v>
      </c>
      <c r="N26" s="688">
        <v>5</v>
      </c>
    </row>
    <row r="27" spans="1:14" ht="23.25" customHeight="1" x14ac:dyDescent="0.25">
      <c r="A27" s="190"/>
      <c r="B27" s="689">
        <v>1</v>
      </c>
      <c r="C27" s="690" t="s">
        <v>388</v>
      </c>
      <c r="D27" s="691"/>
      <c r="E27" s="692"/>
      <c r="F27" s="692"/>
      <c r="G27" s="692"/>
      <c r="H27" s="692"/>
      <c r="I27" s="692"/>
      <c r="J27" s="692"/>
      <c r="K27" s="692"/>
      <c r="L27" s="692"/>
      <c r="M27" s="692"/>
      <c r="N27" s="693"/>
    </row>
    <row r="28" spans="1:14" ht="23.25" customHeight="1" x14ac:dyDescent="0.25">
      <c r="A28" s="190"/>
      <c r="B28" s="392"/>
      <c r="C28" s="685" t="s">
        <v>431</v>
      </c>
      <c r="D28" s="393"/>
      <c r="E28" s="164"/>
      <c r="F28" s="164"/>
      <c r="G28" s="164"/>
      <c r="H28" s="164"/>
      <c r="I28" s="164"/>
      <c r="J28" s="164"/>
      <c r="K28" s="164"/>
      <c r="L28" s="164"/>
      <c r="M28" s="164"/>
      <c r="N28" s="165"/>
    </row>
    <row r="29" spans="1:14" ht="23.25" customHeight="1" x14ac:dyDescent="0.25">
      <c r="A29" s="190"/>
      <c r="B29" s="392">
        <v>2</v>
      </c>
      <c r="C29" s="685" t="s">
        <v>628</v>
      </c>
      <c r="D29" s="393"/>
      <c r="E29" s="164"/>
      <c r="F29" s="164"/>
      <c r="G29" s="164"/>
      <c r="H29" s="164"/>
      <c r="I29" s="164"/>
      <c r="J29" s="164"/>
      <c r="K29" s="164"/>
      <c r="L29" s="164"/>
      <c r="M29" s="164"/>
      <c r="N29" s="165"/>
    </row>
    <row r="30" spans="1:14" ht="23.25" customHeight="1" x14ac:dyDescent="0.25">
      <c r="A30" s="190"/>
      <c r="B30" s="392"/>
      <c r="C30" s="685" t="s">
        <v>625</v>
      </c>
      <c r="D30" s="393"/>
      <c r="E30" s="164"/>
      <c r="F30" s="164"/>
      <c r="G30" s="164"/>
      <c r="H30" s="164"/>
      <c r="I30" s="164"/>
      <c r="J30" s="164"/>
      <c r="K30" s="164"/>
      <c r="L30" s="164"/>
      <c r="M30" s="164"/>
      <c r="N30" s="165"/>
    </row>
    <row r="31" spans="1:14" ht="23.25" customHeight="1" x14ac:dyDescent="0.25">
      <c r="A31" s="190"/>
      <c r="B31" s="392">
        <v>3</v>
      </c>
      <c r="C31" s="685" t="s">
        <v>626</v>
      </c>
      <c r="D31" s="393"/>
      <c r="E31" s="164"/>
      <c r="F31" s="164"/>
      <c r="G31" s="164"/>
      <c r="H31" s="164"/>
      <c r="I31" s="164"/>
      <c r="J31" s="164"/>
      <c r="K31" s="164"/>
      <c r="L31" s="164"/>
      <c r="M31" s="164"/>
      <c r="N31" s="165"/>
    </row>
    <row r="32" spans="1:14" ht="23.25" customHeight="1" x14ac:dyDescent="0.25">
      <c r="A32" s="190"/>
      <c r="B32" s="392"/>
      <c r="C32" s="685" t="s">
        <v>627</v>
      </c>
      <c r="D32" s="393"/>
      <c r="E32" s="164"/>
      <c r="F32" s="164"/>
      <c r="G32" s="164"/>
      <c r="H32" s="164"/>
      <c r="I32" s="164"/>
      <c r="J32" s="164"/>
      <c r="K32" s="164"/>
      <c r="L32" s="164"/>
      <c r="M32" s="164"/>
      <c r="N32" s="165"/>
    </row>
    <row r="33" spans="1:14" ht="23.25" customHeight="1" x14ac:dyDescent="0.25">
      <c r="A33" s="190"/>
      <c r="B33" s="392">
        <v>4</v>
      </c>
      <c r="C33" s="685" t="s">
        <v>469</v>
      </c>
      <c r="D33" s="393"/>
      <c r="E33" s="164"/>
      <c r="F33" s="164"/>
      <c r="G33" s="164"/>
      <c r="H33" s="164"/>
      <c r="I33" s="164"/>
      <c r="J33" s="164"/>
      <c r="K33" s="164"/>
      <c r="L33" s="164"/>
      <c r="M33" s="164"/>
      <c r="N33" s="165"/>
    </row>
    <row r="34" spans="1:14" ht="23.25" customHeight="1" x14ac:dyDescent="0.25">
      <c r="A34" s="190"/>
      <c r="B34" s="392"/>
      <c r="C34" s="685" t="s">
        <v>470</v>
      </c>
      <c r="D34" s="393"/>
      <c r="E34" s="164"/>
      <c r="F34" s="164"/>
      <c r="G34" s="164"/>
      <c r="H34" s="164"/>
      <c r="I34" s="164"/>
      <c r="J34" s="164"/>
      <c r="K34" s="164"/>
      <c r="L34" s="164"/>
      <c r="M34" s="164"/>
      <c r="N34" s="165"/>
    </row>
    <row r="35" spans="1:14" s="68" customFormat="1" ht="24.75" customHeight="1" x14ac:dyDescent="0.25">
      <c r="A35" s="178"/>
      <c r="B35" s="392">
        <v>4</v>
      </c>
      <c r="C35" s="694" t="s">
        <v>433</v>
      </c>
      <c r="D35" s="393"/>
      <c r="E35" s="164"/>
      <c r="F35" s="164"/>
      <c r="G35" s="164"/>
      <c r="H35" s="164"/>
      <c r="I35" s="164"/>
      <c r="J35" s="164"/>
      <c r="K35" s="164"/>
      <c r="L35" s="164"/>
      <c r="M35" s="164"/>
      <c r="N35" s="165"/>
    </row>
    <row r="36" spans="1:14" s="68" customFormat="1" ht="23.25" customHeight="1" thickBot="1" x14ac:dyDescent="0.3">
      <c r="A36" s="178"/>
      <c r="B36" s="394">
        <v>5</v>
      </c>
      <c r="C36" s="400" t="s">
        <v>472</v>
      </c>
      <c r="D36" s="396" t="s">
        <v>593</v>
      </c>
      <c r="E36" s="167"/>
      <c r="F36" s="167"/>
      <c r="G36" s="167"/>
      <c r="H36" s="1085">
        <v>0.11933038899999998</v>
      </c>
      <c r="I36" s="1085">
        <v>0.11448865400000001</v>
      </c>
      <c r="J36" s="1085">
        <v>0.16505580040000001</v>
      </c>
      <c r="K36" s="1085">
        <v>0.18156138044000003</v>
      </c>
      <c r="L36" s="1085">
        <v>0.19971751848400005</v>
      </c>
      <c r="M36" s="1085">
        <v>0.21968927033240007</v>
      </c>
      <c r="N36" s="168"/>
    </row>
    <row r="37" spans="1:14" s="68" customFormat="1" ht="16.5" x14ac:dyDescent="0.25">
      <c r="A37" s="178"/>
      <c r="B37" s="156"/>
      <c r="C37" s="401"/>
      <c r="D37" s="398"/>
      <c r="E37" s="399"/>
      <c r="F37" s="399"/>
      <c r="G37" s="399"/>
      <c r="H37" s="399"/>
      <c r="I37" s="399"/>
      <c r="J37" s="399"/>
      <c r="K37" s="399"/>
      <c r="L37" s="399"/>
      <c r="M37" s="399"/>
      <c r="N37" s="399"/>
    </row>
    <row r="38" spans="1:14" ht="15.75" x14ac:dyDescent="0.25">
      <c r="A38" s="190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</row>
    <row r="39" spans="1:14" ht="15" customHeight="1" thickBot="1" x14ac:dyDescent="0.35">
      <c r="A39" s="190"/>
      <c r="B39" s="390">
        <v>3</v>
      </c>
      <c r="C39" s="391" t="s">
        <v>200</v>
      </c>
      <c r="D39" s="190"/>
      <c r="E39" s="190"/>
      <c r="F39" s="190"/>
      <c r="G39" s="190"/>
      <c r="H39" s="190"/>
      <c r="I39" s="190"/>
      <c r="J39" s="389"/>
      <c r="K39" s="190"/>
      <c r="L39" s="190"/>
      <c r="M39" s="389" t="s">
        <v>118</v>
      </c>
      <c r="N39" s="190"/>
    </row>
    <row r="40" spans="1:14" ht="27.75" customHeight="1" x14ac:dyDescent="0.25">
      <c r="A40" s="190"/>
      <c r="B40" s="1319" t="s">
        <v>85</v>
      </c>
      <c r="C40" s="1329" t="s">
        <v>35</v>
      </c>
      <c r="D40" s="1329" t="s">
        <v>119</v>
      </c>
      <c r="E40" s="1333" t="s">
        <v>88</v>
      </c>
      <c r="F40" s="1334"/>
      <c r="G40" s="1335"/>
      <c r="H40" s="1132" t="s">
        <v>970</v>
      </c>
      <c r="I40" s="1132" t="s">
        <v>971</v>
      </c>
      <c r="J40" s="885" t="s">
        <v>923</v>
      </c>
      <c r="K40" s="972" t="s">
        <v>952</v>
      </c>
      <c r="L40" s="972" t="s">
        <v>953</v>
      </c>
      <c r="M40" s="972" t="s">
        <v>954</v>
      </c>
      <c r="N40" s="1331" t="s">
        <v>36</v>
      </c>
    </row>
    <row r="41" spans="1:14" ht="45.75" customHeight="1" x14ac:dyDescent="0.25">
      <c r="A41" s="190"/>
      <c r="B41" s="1320"/>
      <c r="C41" s="1330"/>
      <c r="D41" s="1330"/>
      <c r="E41" s="824" t="s">
        <v>793</v>
      </c>
      <c r="F41" s="824" t="s">
        <v>794</v>
      </c>
      <c r="G41" s="824" t="s">
        <v>795</v>
      </c>
      <c r="H41" s="1144" t="s">
        <v>191</v>
      </c>
      <c r="I41" s="1144" t="s">
        <v>191</v>
      </c>
      <c r="J41" s="878" t="s">
        <v>895</v>
      </c>
      <c r="K41" s="184" t="s">
        <v>466</v>
      </c>
      <c r="L41" s="184" t="s">
        <v>466</v>
      </c>
      <c r="M41" s="184" t="s">
        <v>466</v>
      </c>
      <c r="N41" s="1332"/>
    </row>
    <row r="42" spans="1:14" ht="27.75" customHeight="1" thickBot="1" x14ac:dyDescent="0.3">
      <c r="A42" s="190"/>
      <c r="B42" s="687">
        <v>1</v>
      </c>
      <c r="C42" s="688">
        <v>2</v>
      </c>
      <c r="D42" s="688">
        <v>3</v>
      </c>
      <c r="E42" s="824">
        <v>4</v>
      </c>
      <c r="F42" s="824">
        <v>5</v>
      </c>
      <c r="G42" s="824" t="s">
        <v>796</v>
      </c>
      <c r="H42" s="1131"/>
      <c r="I42" s="1131"/>
      <c r="J42" s="688">
        <v>4</v>
      </c>
      <c r="K42" s="688">
        <v>11</v>
      </c>
      <c r="L42" s="688">
        <v>12</v>
      </c>
      <c r="M42" s="688">
        <v>13</v>
      </c>
      <c r="N42" s="688">
        <v>5</v>
      </c>
    </row>
    <row r="43" spans="1:14" ht="24.75" customHeight="1" x14ac:dyDescent="0.25">
      <c r="A43" s="190"/>
      <c r="B43" s="689">
        <v>1</v>
      </c>
      <c r="C43" s="690" t="s">
        <v>784</v>
      </c>
      <c r="D43" s="691"/>
      <c r="E43" s="692"/>
      <c r="F43" s="692"/>
      <c r="G43" s="692"/>
      <c r="H43" s="692"/>
      <c r="I43" s="692"/>
      <c r="J43" s="692"/>
      <c r="K43" s="692"/>
      <c r="L43" s="692"/>
      <c r="M43" s="692"/>
      <c r="N43" s="693"/>
    </row>
    <row r="44" spans="1:14" ht="24.75" customHeight="1" x14ac:dyDescent="0.25">
      <c r="A44" s="190"/>
      <c r="B44" s="392"/>
      <c r="C44" s="685" t="s">
        <v>785</v>
      </c>
      <c r="D44" s="393"/>
      <c r="E44" s="164"/>
      <c r="F44" s="164"/>
      <c r="G44" s="164"/>
      <c r="H44" s="164"/>
      <c r="I44" s="164"/>
      <c r="J44" s="164"/>
      <c r="K44" s="164"/>
      <c r="L44" s="164"/>
      <c r="M44" s="164"/>
      <c r="N44" s="165"/>
    </row>
    <row r="45" spans="1:14" ht="30.75" customHeight="1" x14ac:dyDescent="0.3">
      <c r="A45" s="190"/>
      <c r="B45" s="392">
        <v>2</v>
      </c>
      <c r="C45" s="695" t="s">
        <v>434</v>
      </c>
      <c r="D45" s="696"/>
      <c r="E45" s="164"/>
      <c r="F45" s="164"/>
      <c r="G45" s="164"/>
      <c r="H45" s="164"/>
      <c r="I45" s="164"/>
      <c r="J45" s="850"/>
      <c r="K45" s="164"/>
      <c r="L45" s="164"/>
      <c r="M45" s="164"/>
      <c r="N45" s="165"/>
    </row>
    <row r="46" spans="1:14" ht="30.75" customHeight="1" thickBot="1" x14ac:dyDescent="0.3">
      <c r="A46" s="190"/>
      <c r="B46" s="394">
        <v>3</v>
      </c>
      <c r="C46" s="402" t="s">
        <v>473</v>
      </c>
      <c r="D46" s="744" t="s">
        <v>594</v>
      </c>
      <c r="E46" s="849"/>
      <c r="F46" s="167"/>
      <c r="G46" s="167"/>
      <c r="H46" s="1067">
        <v>0.1076184</v>
      </c>
      <c r="I46" s="1067">
        <v>0.1085518</v>
      </c>
      <c r="J46" s="1067">
        <v>0.14935560000000001</v>
      </c>
      <c r="K46" s="1067">
        <v>0.16429116000000002</v>
      </c>
      <c r="L46" s="1067">
        <v>0.18072027600000004</v>
      </c>
      <c r="M46" s="1067">
        <v>0.19879230360000005</v>
      </c>
      <c r="N46" s="168"/>
    </row>
    <row r="47" spans="1:14" ht="16.5" x14ac:dyDescent="0.25">
      <c r="B47" s="156"/>
    </row>
    <row r="49" spans="2:15" ht="16.5" x14ac:dyDescent="0.3">
      <c r="B49" s="390" t="s">
        <v>59</v>
      </c>
      <c r="C49" s="200" t="s">
        <v>430</v>
      </c>
      <c r="D49" s="252" t="s">
        <v>922</v>
      </c>
      <c r="E49" s="391"/>
      <c r="F49" s="391"/>
      <c r="G49" s="391"/>
      <c r="H49" s="391"/>
      <c r="I49" s="391"/>
      <c r="J49" s="190"/>
      <c r="K49" s="190"/>
      <c r="L49" s="190"/>
      <c r="M49" s="190"/>
      <c r="N49" s="190"/>
    </row>
    <row r="50" spans="2:15" ht="16.5" x14ac:dyDescent="0.3">
      <c r="B50" s="179"/>
      <c r="C50" s="200" t="s">
        <v>222</v>
      </c>
      <c r="D50" s="141" t="s">
        <v>922</v>
      </c>
      <c r="E50" s="142"/>
      <c r="F50" s="142"/>
      <c r="G50" s="190"/>
      <c r="H50" s="190"/>
      <c r="I50" s="190"/>
      <c r="J50" s="190"/>
      <c r="K50" s="190"/>
      <c r="L50" s="190"/>
      <c r="M50" s="190"/>
      <c r="N50" s="190"/>
    </row>
    <row r="51" spans="2:15" ht="16.5" x14ac:dyDescent="0.3">
      <c r="B51" s="190"/>
      <c r="C51" s="389"/>
      <c r="D51" s="389"/>
      <c r="E51" s="190"/>
      <c r="F51" s="190"/>
      <c r="G51" s="190"/>
      <c r="H51" s="190"/>
      <c r="I51" s="190"/>
      <c r="J51" s="190"/>
      <c r="K51" s="190"/>
      <c r="L51" s="190"/>
      <c r="M51" s="190"/>
      <c r="N51" s="190"/>
    </row>
    <row r="52" spans="2:15" ht="17.25" thickBot="1" x14ac:dyDescent="0.35">
      <c r="B52" s="390">
        <v>1</v>
      </c>
      <c r="C52" s="391" t="s">
        <v>389</v>
      </c>
      <c r="D52" s="190"/>
      <c r="E52" s="190"/>
      <c r="F52" s="190"/>
      <c r="G52" s="190"/>
      <c r="H52" s="190"/>
      <c r="I52" s="190"/>
      <c r="J52" s="389"/>
      <c r="K52" s="190"/>
      <c r="L52" s="190"/>
      <c r="M52" s="389" t="s">
        <v>955</v>
      </c>
      <c r="N52" s="190"/>
    </row>
    <row r="53" spans="2:15" ht="16.5" customHeight="1" x14ac:dyDescent="0.25">
      <c r="B53" s="1319" t="s">
        <v>85</v>
      </c>
      <c r="C53" s="1329" t="s">
        <v>35</v>
      </c>
      <c r="D53" s="1329" t="s">
        <v>119</v>
      </c>
      <c r="E53" s="1333" t="s">
        <v>88</v>
      </c>
      <c r="F53" s="1334"/>
      <c r="G53" s="1335"/>
      <c r="H53" s="1132" t="s">
        <v>970</v>
      </c>
      <c r="I53" s="1132" t="s">
        <v>971</v>
      </c>
      <c r="J53" s="885" t="s">
        <v>923</v>
      </c>
      <c r="K53" s="972" t="s">
        <v>952</v>
      </c>
      <c r="L53" s="972" t="s">
        <v>953</v>
      </c>
      <c r="M53" s="972" t="s">
        <v>954</v>
      </c>
      <c r="N53" s="1331" t="s">
        <v>36</v>
      </c>
      <c r="O53" s="66"/>
    </row>
    <row r="54" spans="2:15" ht="16.5" x14ac:dyDescent="0.25">
      <c r="B54" s="1320"/>
      <c r="C54" s="1330"/>
      <c r="D54" s="1330"/>
      <c r="E54" s="824" t="s">
        <v>793</v>
      </c>
      <c r="F54" s="824" t="s">
        <v>794</v>
      </c>
      <c r="G54" s="824" t="s">
        <v>795</v>
      </c>
      <c r="H54" s="1144" t="s">
        <v>191</v>
      </c>
      <c r="I54" s="1144" t="s">
        <v>191</v>
      </c>
      <c r="J54" s="878" t="s">
        <v>895</v>
      </c>
      <c r="K54" s="184" t="s">
        <v>466</v>
      </c>
      <c r="L54" s="184" t="s">
        <v>466</v>
      </c>
      <c r="M54" s="184" t="s">
        <v>466</v>
      </c>
      <c r="N54" s="1332"/>
      <c r="O54" s="67"/>
    </row>
    <row r="55" spans="2:15" ht="16.5" x14ac:dyDescent="0.25">
      <c r="B55" s="697">
        <v>1</v>
      </c>
      <c r="C55" s="698">
        <v>2</v>
      </c>
      <c r="D55" s="698">
        <v>3</v>
      </c>
      <c r="E55" s="824">
        <v>4</v>
      </c>
      <c r="F55" s="824">
        <v>5</v>
      </c>
      <c r="G55" s="824" t="s">
        <v>796</v>
      </c>
      <c r="H55" s="1131"/>
      <c r="I55" s="1131"/>
      <c r="J55" s="688">
        <v>4</v>
      </c>
      <c r="K55" s="688">
        <v>11</v>
      </c>
      <c r="L55" s="688">
        <v>12</v>
      </c>
      <c r="M55" s="688">
        <v>13</v>
      </c>
      <c r="N55" s="688">
        <v>5</v>
      </c>
      <c r="O55" s="67"/>
    </row>
    <row r="56" spans="2:15" ht="16.5" x14ac:dyDescent="0.25">
      <c r="B56" s="392">
        <v>1</v>
      </c>
      <c r="C56" s="686" t="s">
        <v>629</v>
      </c>
      <c r="D56" s="393"/>
      <c r="E56" s="164"/>
      <c r="F56" s="164"/>
      <c r="G56" s="164"/>
      <c r="H56" s="164"/>
      <c r="I56" s="164"/>
      <c r="J56" s="164"/>
      <c r="K56" s="1026"/>
      <c r="L56" s="1026"/>
      <c r="M56" s="164"/>
      <c r="N56" s="165"/>
      <c r="O56" s="65"/>
    </row>
    <row r="57" spans="2:15" ht="16.5" x14ac:dyDescent="0.25">
      <c r="B57" s="773">
        <v>2</v>
      </c>
      <c r="C57" s="774" t="s">
        <v>630</v>
      </c>
      <c r="D57" s="775"/>
      <c r="E57" s="776"/>
      <c r="F57" s="776"/>
      <c r="G57" s="776"/>
      <c r="H57" s="776"/>
      <c r="I57" s="776"/>
      <c r="J57" s="776"/>
      <c r="K57" s="1027"/>
      <c r="L57" s="1027"/>
      <c r="M57" s="776"/>
      <c r="N57" s="777"/>
      <c r="O57" s="65"/>
    </row>
    <row r="58" spans="2:15" ht="16.5" x14ac:dyDescent="0.25">
      <c r="B58" s="773">
        <v>3</v>
      </c>
      <c r="C58" s="774" t="s">
        <v>631</v>
      </c>
      <c r="D58" s="775"/>
      <c r="E58" s="776"/>
      <c r="F58" s="776"/>
      <c r="G58" s="776"/>
      <c r="H58" s="776"/>
      <c r="I58" s="776"/>
      <c r="J58" s="776"/>
      <c r="K58" s="1027"/>
      <c r="L58" s="1027"/>
      <c r="M58" s="776"/>
      <c r="N58" s="777"/>
      <c r="O58" s="65"/>
    </row>
    <row r="59" spans="2:15" ht="16.5" x14ac:dyDescent="0.25">
      <c r="B59" s="773">
        <v>4</v>
      </c>
      <c r="C59" s="686" t="s">
        <v>632</v>
      </c>
      <c r="D59" s="775"/>
      <c r="E59" s="776"/>
      <c r="F59" s="776"/>
      <c r="G59" s="776"/>
      <c r="H59" s="1145"/>
      <c r="I59" s="1145"/>
      <c r="J59" s="851">
        <v>0</v>
      </c>
      <c r="K59" s="1027"/>
      <c r="L59" s="1027"/>
      <c r="M59" s="776"/>
      <c r="N59" s="777"/>
      <c r="O59" s="65"/>
    </row>
    <row r="60" spans="2:15" ht="17.25" thickBot="1" x14ac:dyDescent="0.3">
      <c r="B60" s="394">
        <v>2</v>
      </c>
      <c r="C60" s="395" t="s">
        <v>474</v>
      </c>
      <c r="D60" s="778" t="s">
        <v>595</v>
      </c>
      <c r="E60" s="849">
        <v>0</v>
      </c>
      <c r="F60" s="167"/>
      <c r="G60" s="167"/>
      <c r="H60" s="1088">
        <v>0.55588095650000002</v>
      </c>
      <c r="I60" s="1088">
        <v>0.41054123899999995</v>
      </c>
      <c r="J60" s="1088">
        <v>0.62455084039999997</v>
      </c>
      <c r="K60" s="1088">
        <v>0.68700592443999997</v>
      </c>
      <c r="L60" s="1088">
        <v>0.75570651688400003</v>
      </c>
      <c r="M60" s="1088">
        <v>0.8312771685724003</v>
      </c>
      <c r="N60" s="168"/>
      <c r="O60" s="65"/>
    </row>
    <row r="61" spans="2:15" ht="16.5" x14ac:dyDescent="0.25">
      <c r="B61" s="156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</row>
    <row r="63" spans="2:15" x14ac:dyDescent="0.25">
      <c r="J63" s="945">
        <f>J60-D1.1!J15</f>
        <v>0</v>
      </c>
    </row>
  </sheetData>
  <mergeCells count="22">
    <mergeCell ref="B40:B41"/>
    <mergeCell ref="B8:B9"/>
    <mergeCell ref="B24:B25"/>
    <mergeCell ref="C24:C25"/>
    <mergeCell ref="D24:D25"/>
    <mergeCell ref="C40:C41"/>
    <mergeCell ref="D40:D41"/>
    <mergeCell ref="C1:J1"/>
    <mergeCell ref="C3:J3"/>
    <mergeCell ref="N40:N41"/>
    <mergeCell ref="C8:C9"/>
    <mergeCell ref="D8:D9"/>
    <mergeCell ref="N8:N9"/>
    <mergeCell ref="N24:N25"/>
    <mergeCell ref="E8:G8"/>
    <mergeCell ref="E24:G24"/>
    <mergeCell ref="E40:G40"/>
    <mergeCell ref="B53:B54"/>
    <mergeCell ref="C53:C54"/>
    <mergeCell ref="D53:D54"/>
    <mergeCell ref="N53:N54"/>
    <mergeCell ref="E53:G53"/>
  </mergeCells>
  <phoneticPr fontId="24" type="noConversion"/>
  <pageMargins left="0.74803149606299213" right="0.74803149606299213" top="0.55118110236220474" bottom="0.98425196850393704" header="0.51181102362204722" footer="0.51181102362204722"/>
  <pageSetup paperSize="8" scale="50" orientation="landscape" r:id="rId1"/>
  <headerFooter alignWithMargins="0">
    <oddHeader>&amp;C&amp;A</oddHeader>
    <oddFooter>&amp;C&amp;P/&amp;N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V38"/>
  <sheetViews>
    <sheetView zoomScale="60" zoomScaleNormal="60" workbookViewId="0">
      <selection activeCell="C11" sqref="C11:H37"/>
    </sheetView>
  </sheetViews>
  <sheetFormatPr defaultRowHeight="15.75" x14ac:dyDescent="0.25"/>
  <cols>
    <col min="1" max="1" width="10.33203125" style="707" customWidth="1"/>
    <col min="2" max="2" width="69.5" style="708" customWidth="1"/>
    <col min="3" max="3" width="24.5" style="708" customWidth="1"/>
    <col min="4" max="4" width="27.33203125" style="708" bestFit="1" customWidth="1"/>
    <col min="5" max="5" width="29.5" style="921" customWidth="1"/>
    <col min="6" max="8" width="21" style="708" customWidth="1"/>
    <col min="9" max="9" width="23" style="708" customWidth="1"/>
    <col min="10" max="10" width="15" style="708" customWidth="1"/>
    <col min="11" max="12" width="9.33203125" style="708"/>
    <col min="13" max="15" width="15.1640625" style="708" customWidth="1"/>
    <col min="16" max="20" width="9.33203125" style="708"/>
    <col min="21" max="21" width="13.5" style="708" bestFit="1" customWidth="1"/>
    <col min="22" max="16384" width="9.33203125" style="708"/>
  </cols>
  <sheetData>
    <row r="1" spans="1:22" ht="16.5" thickBot="1" x14ac:dyDescent="0.3"/>
    <row r="2" spans="1:22" ht="17.25" thickBot="1" x14ac:dyDescent="0.35">
      <c r="B2" s="1339" t="s">
        <v>536</v>
      </c>
      <c r="C2" s="1340"/>
      <c r="D2" s="1340"/>
      <c r="E2" s="922"/>
      <c r="F2" s="1028"/>
      <c r="G2" s="1028"/>
      <c r="H2" s="1028"/>
      <c r="I2" s="709"/>
    </row>
    <row r="3" spans="1:22" ht="16.5" thickBot="1" x14ac:dyDescent="0.3">
      <c r="I3" s="710"/>
    </row>
    <row r="4" spans="1:22" ht="17.25" thickBot="1" x14ac:dyDescent="0.35">
      <c r="B4" s="1339" t="s">
        <v>124</v>
      </c>
      <c r="C4" s="1340"/>
      <c r="D4" s="1340"/>
      <c r="E4" s="922"/>
      <c r="F4" s="1028"/>
      <c r="G4" s="1028"/>
      <c r="H4" s="1028"/>
      <c r="I4" s="709"/>
    </row>
    <row r="6" spans="1:22" s="713" customFormat="1" x14ac:dyDescent="0.25">
      <c r="A6" s="711"/>
      <c r="B6" s="200" t="s">
        <v>430</v>
      </c>
      <c r="C6" s="141" t="s">
        <v>922</v>
      </c>
      <c r="D6" s="142"/>
      <c r="E6" s="923"/>
      <c r="I6" s="712"/>
      <c r="J6" s="712"/>
      <c r="K6" s="712"/>
      <c r="L6" s="712"/>
      <c r="M6" s="712"/>
      <c r="N6" s="712"/>
      <c r="O6" s="712"/>
      <c r="P6" s="712"/>
      <c r="Q6" s="712"/>
      <c r="R6" s="712"/>
      <c r="S6" s="712"/>
      <c r="T6" s="712"/>
      <c r="U6" s="712"/>
      <c r="V6" s="712"/>
    </row>
    <row r="7" spans="1:22" ht="17.25" thickBot="1" x14ac:dyDescent="0.35">
      <c r="B7" s="200" t="s">
        <v>222</v>
      </c>
      <c r="C7" s="141" t="s">
        <v>922</v>
      </c>
      <c r="D7" s="142"/>
      <c r="I7" s="714" t="s">
        <v>965</v>
      </c>
    </row>
    <row r="8" spans="1:22" ht="28.5" customHeight="1" x14ac:dyDescent="0.25">
      <c r="A8" s="1341" t="s">
        <v>85</v>
      </c>
      <c r="B8" s="1343" t="s">
        <v>35</v>
      </c>
      <c r="C8" s="699" t="s">
        <v>970</v>
      </c>
      <c r="D8" s="699" t="s">
        <v>971</v>
      </c>
      <c r="E8" s="924" t="s">
        <v>923</v>
      </c>
      <c r="F8" s="972" t="s">
        <v>952</v>
      </c>
      <c r="G8" s="972" t="s">
        <v>953</v>
      </c>
      <c r="H8" s="972" t="s">
        <v>954</v>
      </c>
      <c r="I8" s="1345" t="s">
        <v>36</v>
      </c>
    </row>
    <row r="9" spans="1:22" ht="39.75" customHeight="1" x14ac:dyDescent="0.25">
      <c r="A9" s="1342"/>
      <c r="B9" s="1344"/>
      <c r="C9" s="184" t="s">
        <v>37</v>
      </c>
      <c r="D9" s="184" t="s">
        <v>37</v>
      </c>
      <c r="E9" s="911" t="s">
        <v>466</v>
      </c>
      <c r="F9" s="624" t="s">
        <v>466</v>
      </c>
      <c r="G9" s="184" t="s">
        <v>466</v>
      </c>
      <c r="H9" s="184" t="s">
        <v>466</v>
      </c>
      <c r="I9" s="1346"/>
    </row>
    <row r="10" spans="1:22" ht="22.5" customHeight="1" x14ac:dyDescent="0.25">
      <c r="A10" s="701">
        <v>1</v>
      </c>
      <c r="B10" s="700">
        <v>2</v>
      </c>
      <c r="C10" s="700">
        <v>3</v>
      </c>
      <c r="D10" s="700">
        <v>4</v>
      </c>
      <c r="E10" s="925">
        <v>4</v>
      </c>
      <c r="F10" s="624">
        <v>9</v>
      </c>
      <c r="G10" s="624">
        <v>10</v>
      </c>
      <c r="H10" s="624">
        <v>11</v>
      </c>
      <c r="I10" s="702">
        <v>5</v>
      </c>
      <c r="M10" s="894" t="s">
        <v>915</v>
      </c>
      <c r="N10" s="894" t="s">
        <v>916</v>
      </c>
      <c r="O10" s="894" t="s">
        <v>917</v>
      </c>
    </row>
    <row r="11" spans="1:22" s="716" customFormat="1" ht="21.95" customHeight="1" x14ac:dyDescent="0.2">
      <c r="A11" s="626">
        <v>1</v>
      </c>
      <c r="B11" s="715" t="s">
        <v>480</v>
      </c>
      <c r="C11" s="1147">
        <v>0.15329999999999999</v>
      </c>
      <c r="D11" s="1147">
        <v>9.9971398000000003E-2</v>
      </c>
      <c r="E11" s="1148">
        <v>0.12239999999999999</v>
      </c>
      <c r="F11" s="1149">
        <v>0.13464000000000001</v>
      </c>
      <c r="G11" s="1149">
        <v>0.14810400000000001</v>
      </c>
      <c r="H11" s="1149">
        <v>0.16291440000000001</v>
      </c>
      <c r="I11" s="630"/>
      <c r="M11" s="716">
        <v>46000</v>
      </c>
      <c r="N11" s="716">
        <v>24000</v>
      </c>
      <c r="O11" s="716">
        <v>32000</v>
      </c>
    </row>
    <row r="12" spans="1:22" s="716" customFormat="1" ht="21.95" customHeight="1" x14ac:dyDescent="0.2">
      <c r="A12" s="626">
        <v>2</v>
      </c>
      <c r="B12" s="715" t="s">
        <v>481</v>
      </c>
      <c r="C12" s="1147"/>
      <c r="D12" s="1147"/>
      <c r="E12" s="1148">
        <v>0</v>
      </c>
      <c r="F12" s="1149">
        <v>0</v>
      </c>
      <c r="G12" s="1149">
        <v>0</v>
      </c>
      <c r="H12" s="1149">
        <v>0</v>
      </c>
      <c r="I12" s="630"/>
    </row>
    <row r="13" spans="1:22" s="716" customFormat="1" ht="21.95" customHeight="1" x14ac:dyDescent="0.2">
      <c r="A13" s="626">
        <v>3</v>
      </c>
      <c r="B13" s="715" t="s">
        <v>482</v>
      </c>
      <c r="C13" s="1147">
        <v>7.6649999999999996E-2</v>
      </c>
      <c r="D13" s="1147">
        <v>5.7980215000000002E-2</v>
      </c>
      <c r="E13" s="1148">
        <v>7.3319999999999996E-2</v>
      </c>
      <c r="F13" s="1149">
        <v>8.0652000000000001E-2</v>
      </c>
      <c r="G13" s="1149">
        <v>8.871720000000001E-2</v>
      </c>
      <c r="H13" s="1149">
        <v>9.7588920000000023E-2</v>
      </c>
      <c r="I13" s="630"/>
      <c r="M13" s="716">
        <v>34500</v>
      </c>
      <c r="N13" s="716">
        <v>9600</v>
      </c>
      <c r="O13" s="716">
        <v>17000</v>
      </c>
    </row>
    <row r="14" spans="1:22" s="716" customFormat="1" ht="21.95" customHeight="1" x14ac:dyDescent="0.2">
      <c r="A14" s="626">
        <v>4</v>
      </c>
      <c r="B14" s="715" t="s">
        <v>483</v>
      </c>
      <c r="C14" s="1147">
        <v>4.2435E-2</v>
      </c>
      <c r="D14" s="1147">
        <v>2.8037042999999998E-2</v>
      </c>
      <c r="E14" s="1148">
        <v>3.024E-2</v>
      </c>
      <c r="F14" s="1149">
        <v>3.3264000000000002E-2</v>
      </c>
      <c r="G14" s="1149">
        <v>3.6590400000000002E-2</v>
      </c>
      <c r="H14" s="1149">
        <v>4.0249440000000004E-2</v>
      </c>
      <c r="I14" s="630"/>
      <c r="M14" s="716">
        <v>10000</v>
      </c>
      <c r="N14" s="716">
        <v>10000</v>
      </c>
      <c r="O14" s="716">
        <v>5200</v>
      </c>
    </row>
    <row r="15" spans="1:22" s="716" customFormat="1" ht="21.95" customHeight="1" x14ac:dyDescent="0.2">
      <c r="A15" s="626">
        <v>5</v>
      </c>
      <c r="B15" s="715" t="s">
        <v>484</v>
      </c>
      <c r="C15" s="1147"/>
      <c r="D15" s="1147"/>
      <c r="E15" s="1148"/>
      <c r="F15" s="1149">
        <v>0</v>
      </c>
      <c r="G15" s="1149">
        <v>0</v>
      </c>
      <c r="H15" s="1149">
        <v>0</v>
      </c>
      <c r="I15" s="630"/>
    </row>
    <row r="16" spans="1:22" s="716" customFormat="1" ht="21.95" customHeight="1" x14ac:dyDescent="0.2">
      <c r="A16" s="626">
        <v>6</v>
      </c>
      <c r="B16" s="715" t="s">
        <v>485</v>
      </c>
      <c r="C16" s="1147"/>
      <c r="D16" s="1147"/>
      <c r="E16" s="1148">
        <v>0</v>
      </c>
      <c r="F16" s="1149">
        <v>0</v>
      </c>
      <c r="G16" s="1149">
        <v>0</v>
      </c>
      <c r="H16" s="1149">
        <v>0</v>
      </c>
      <c r="I16" s="630"/>
    </row>
    <row r="17" spans="1:15" s="716" customFormat="1" ht="21.95" customHeight="1" x14ac:dyDescent="0.2">
      <c r="A17" s="626">
        <v>7</v>
      </c>
      <c r="B17" s="715" t="s">
        <v>486</v>
      </c>
      <c r="C17" s="1147">
        <v>9.0465000000000004E-2</v>
      </c>
      <c r="D17" s="1147">
        <v>5.8073171999999999E-2</v>
      </c>
      <c r="E17" s="1148">
        <v>5.688E-2</v>
      </c>
      <c r="F17" s="1149">
        <v>6.2567999999999999E-2</v>
      </c>
      <c r="G17" s="1149">
        <v>6.8824800000000005E-2</v>
      </c>
      <c r="H17" s="1149">
        <v>7.5707280000000016E-2</v>
      </c>
      <c r="I17" s="630"/>
      <c r="M17" s="716">
        <v>24500</v>
      </c>
      <c r="N17" s="716">
        <v>12100</v>
      </c>
      <c r="O17" s="716">
        <v>10800</v>
      </c>
    </row>
    <row r="18" spans="1:15" s="716" customFormat="1" ht="21.95" customHeight="1" x14ac:dyDescent="0.2">
      <c r="A18" s="626">
        <v>8</v>
      </c>
      <c r="B18" s="715" t="s">
        <v>487</v>
      </c>
      <c r="C18" s="1147"/>
      <c r="D18" s="1147"/>
      <c r="E18" s="1148">
        <v>4.4999999999999997E-3</v>
      </c>
      <c r="F18" s="1149">
        <v>4.9500000000000004E-3</v>
      </c>
      <c r="G18" s="1149">
        <v>5.4450000000000011E-3</v>
      </c>
      <c r="H18" s="1149">
        <v>5.9895000000000018E-3</v>
      </c>
      <c r="I18" s="630"/>
    </row>
    <row r="19" spans="1:15" s="716" customFormat="1" ht="21.95" customHeight="1" x14ac:dyDescent="0.2">
      <c r="A19" s="626">
        <v>9</v>
      </c>
      <c r="B19" s="715" t="s">
        <v>488</v>
      </c>
      <c r="C19" s="1147"/>
      <c r="D19" s="1147"/>
      <c r="E19" s="1150"/>
      <c r="F19" s="1149">
        <v>0</v>
      </c>
      <c r="G19" s="1149">
        <v>0</v>
      </c>
      <c r="H19" s="1149">
        <v>0</v>
      </c>
      <c r="I19" s="630"/>
    </row>
    <row r="20" spans="1:15" s="716" customFormat="1" ht="21.95" customHeight="1" x14ac:dyDescent="0.2">
      <c r="A20" s="626">
        <v>10</v>
      </c>
      <c r="B20" s="715" t="s">
        <v>489</v>
      </c>
      <c r="C20" s="1147"/>
      <c r="D20" s="1147"/>
      <c r="E20" s="1151"/>
      <c r="F20" s="1149">
        <v>0</v>
      </c>
      <c r="G20" s="1149">
        <v>0</v>
      </c>
      <c r="H20" s="1149">
        <v>0</v>
      </c>
      <c r="I20" s="630"/>
    </row>
    <row r="21" spans="1:15" s="716" customFormat="1" ht="21.95" customHeight="1" x14ac:dyDescent="0.2">
      <c r="A21" s="626">
        <v>11</v>
      </c>
      <c r="B21" s="715" t="s">
        <v>490</v>
      </c>
      <c r="C21" s="1147"/>
      <c r="D21" s="1147"/>
      <c r="E21" s="1151"/>
      <c r="F21" s="1149">
        <v>0</v>
      </c>
      <c r="G21" s="1149">
        <v>0</v>
      </c>
      <c r="H21" s="1149">
        <v>0</v>
      </c>
      <c r="I21" s="630"/>
    </row>
    <row r="22" spans="1:15" s="716" customFormat="1" ht="21.95" customHeight="1" x14ac:dyDescent="0.2">
      <c r="A22" s="626">
        <v>12</v>
      </c>
      <c r="B22" s="715" t="s">
        <v>491</v>
      </c>
      <c r="C22" s="1147"/>
      <c r="D22" s="1147"/>
      <c r="E22" s="1151"/>
      <c r="F22" s="1149">
        <v>0</v>
      </c>
      <c r="G22" s="1149">
        <v>0</v>
      </c>
      <c r="H22" s="1149">
        <v>0</v>
      </c>
      <c r="I22" s="630"/>
    </row>
    <row r="23" spans="1:15" s="716" customFormat="1" ht="21.95" customHeight="1" x14ac:dyDescent="0.2">
      <c r="A23" s="631">
        <v>13</v>
      </c>
      <c r="B23" s="715" t="s">
        <v>492</v>
      </c>
      <c r="C23" s="1147"/>
      <c r="D23" s="1147"/>
      <c r="E23" s="1151"/>
      <c r="F23" s="1149">
        <v>0</v>
      </c>
      <c r="G23" s="1149">
        <v>0</v>
      </c>
      <c r="H23" s="1149">
        <v>0</v>
      </c>
      <c r="I23" s="630"/>
    </row>
    <row r="24" spans="1:15" s="716" customFormat="1" ht="21.95" customHeight="1" x14ac:dyDescent="0.2">
      <c r="A24" s="631">
        <v>14</v>
      </c>
      <c r="B24" s="715" t="s">
        <v>493</v>
      </c>
      <c r="C24" s="1147"/>
      <c r="D24" s="1147"/>
      <c r="E24" s="1151"/>
      <c r="F24" s="1149">
        <v>0</v>
      </c>
      <c r="G24" s="1149">
        <v>0</v>
      </c>
      <c r="H24" s="1149">
        <v>0</v>
      </c>
      <c r="I24" s="630"/>
    </row>
    <row r="25" spans="1:15" s="716" customFormat="1" ht="21.95" customHeight="1" x14ac:dyDescent="0.2">
      <c r="A25" s="631">
        <v>15</v>
      </c>
      <c r="B25" s="715" t="s">
        <v>494</v>
      </c>
      <c r="C25" s="1147"/>
      <c r="D25" s="1147"/>
      <c r="E25" s="1151"/>
      <c r="F25" s="1149">
        <v>0</v>
      </c>
      <c r="G25" s="1149">
        <v>0</v>
      </c>
      <c r="H25" s="1149">
        <v>0</v>
      </c>
      <c r="I25" s="630"/>
    </row>
    <row r="26" spans="1:15" s="716" customFormat="1" ht="21.95" customHeight="1" x14ac:dyDescent="0.2">
      <c r="A26" s="631">
        <v>16</v>
      </c>
      <c r="B26" s="715" t="s">
        <v>495</v>
      </c>
      <c r="C26" s="1147"/>
      <c r="D26" s="1147"/>
      <c r="E26" s="1151"/>
      <c r="F26" s="1149">
        <v>0</v>
      </c>
      <c r="G26" s="1149">
        <v>0</v>
      </c>
      <c r="H26" s="1149">
        <v>0</v>
      </c>
      <c r="I26" s="630"/>
    </row>
    <row r="27" spans="1:15" s="716" customFormat="1" ht="21.95" customHeight="1" x14ac:dyDescent="0.2">
      <c r="A27" s="631">
        <v>17</v>
      </c>
      <c r="B27" s="717" t="s">
        <v>496</v>
      </c>
      <c r="C27" s="1152"/>
      <c r="D27" s="1152"/>
      <c r="E27" s="1151"/>
      <c r="F27" s="1149">
        <v>0</v>
      </c>
      <c r="G27" s="1149">
        <v>0</v>
      </c>
      <c r="H27" s="1149">
        <v>0</v>
      </c>
      <c r="I27" s="630"/>
    </row>
    <row r="28" spans="1:15" s="716" customFormat="1" ht="21.95" customHeight="1" x14ac:dyDescent="0.2">
      <c r="A28" s="631">
        <v>18</v>
      </c>
      <c r="B28" s="715" t="s">
        <v>497</v>
      </c>
      <c r="C28" s="1147"/>
      <c r="D28" s="1147"/>
      <c r="E28" s="1151"/>
      <c r="F28" s="1149">
        <v>0</v>
      </c>
      <c r="G28" s="1149">
        <v>0</v>
      </c>
      <c r="H28" s="1149">
        <v>0</v>
      </c>
      <c r="I28" s="630"/>
    </row>
    <row r="29" spans="1:15" s="716" customFormat="1" ht="21.95" customHeight="1" x14ac:dyDescent="0.2">
      <c r="A29" s="631">
        <v>18.100000000000001</v>
      </c>
      <c r="B29" s="715" t="s">
        <v>498</v>
      </c>
      <c r="C29" s="1147"/>
      <c r="D29" s="1147"/>
      <c r="E29" s="1151"/>
      <c r="F29" s="1149">
        <v>0</v>
      </c>
      <c r="G29" s="1149">
        <v>0</v>
      </c>
      <c r="H29" s="1149">
        <v>0</v>
      </c>
      <c r="I29" s="630"/>
    </row>
    <row r="30" spans="1:15" s="716" customFormat="1" ht="21.95" customHeight="1" x14ac:dyDescent="0.2">
      <c r="A30" s="631">
        <v>18.2</v>
      </c>
      <c r="B30" s="715" t="s">
        <v>499</v>
      </c>
      <c r="C30" s="1147">
        <v>2.048088E-2</v>
      </c>
      <c r="D30" s="1147">
        <v>1.0933094000000001E-2</v>
      </c>
      <c r="E30" s="1151">
        <v>1.5911999999999999E-2</v>
      </c>
      <c r="F30" s="1149">
        <v>1.75032E-2</v>
      </c>
      <c r="G30" s="1149">
        <v>1.9253520000000003E-2</v>
      </c>
      <c r="H30" s="1149">
        <v>2.1178872000000005E-2</v>
      </c>
      <c r="I30" s="630"/>
      <c r="O30" s="895"/>
    </row>
    <row r="31" spans="1:15" s="716" customFormat="1" ht="21.95" customHeight="1" x14ac:dyDescent="0.2">
      <c r="A31" s="631">
        <v>18.3</v>
      </c>
      <c r="B31" s="715" t="s">
        <v>500</v>
      </c>
      <c r="C31" s="1147"/>
      <c r="D31" s="1147"/>
      <c r="E31" s="1151"/>
      <c r="F31" s="1149">
        <v>0</v>
      </c>
      <c r="G31" s="1149">
        <v>0</v>
      </c>
      <c r="H31" s="1149">
        <v>0</v>
      </c>
      <c r="I31" s="630"/>
    </row>
    <row r="32" spans="1:15" s="716" customFormat="1" ht="21.95" customHeight="1" x14ac:dyDescent="0.2">
      <c r="A32" s="631">
        <v>18.399999999999999</v>
      </c>
      <c r="B32" s="715" t="s">
        <v>501</v>
      </c>
      <c r="C32" s="1147">
        <v>5.7048999999999997E-3</v>
      </c>
      <c r="D32" s="1147">
        <v>2.7328930000000001E-3</v>
      </c>
      <c r="E32" s="1151">
        <v>5.887439999999999E-3</v>
      </c>
      <c r="F32" s="1149">
        <v>6.4761839999999994E-3</v>
      </c>
      <c r="G32" s="1149">
        <v>7.1238023999999995E-3</v>
      </c>
      <c r="H32" s="1149">
        <v>7.8361826399999997E-3</v>
      </c>
      <c r="I32" s="630"/>
    </row>
    <row r="33" spans="1:15" s="716" customFormat="1" ht="21.95" customHeight="1" x14ac:dyDescent="0.2">
      <c r="A33" s="631">
        <v>19</v>
      </c>
      <c r="B33" s="715" t="s">
        <v>933</v>
      </c>
      <c r="C33" s="1147"/>
      <c r="D33" s="1147">
        <v>2.7670699999999999E-3</v>
      </c>
      <c r="E33" s="1151">
        <v>1E-3</v>
      </c>
      <c r="F33" s="1149">
        <v>1.1000000000000001E-3</v>
      </c>
      <c r="G33" s="1149">
        <v>1.2100000000000001E-3</v>
      </c>
      <c r="H33" s="1149">
        <v>1.3310000000000002E-3</v>
      </c>
      <c r="I33" s="630"/>
    </row>
    <row r="34" spans="1:15" s="716" customFormat="1" ht="21.95" customHeight="1" x14ac:dyDescent="0.2">
      <c r="A34" s="631">
        <v>20</v>
      </c>
      <c r="B34" s="717" t="s">
        <v>502</v>
      </c>
      <c r="C34" s="1152">
        <v>0.38903578</v>
      </c>
      <c r="D34" s="1152">
        <v>0.26049488499999995</v>
      </c>
      <c r="E34" s="1152">
        <v>0.31013943999999999</v>
      </c>
      <c r="F34" s="1152">
        <v>0.341153384</v>
      </c>
      <c r="G34" s="1152">
        <v>0.37526872240000003</v>
      </c>
      <c r="H34" s="1152">
        <v>0.41279559464000015</v>
      </c>
      <c r="I34" s="630"/>
    </row>
    <row r="35" spans="1:15" s="716" customFormat="1" ht="21.95" customHeight="1" x14ac:dyDescent="0.2">
      <c r="A35" s="631">
        <v>21</v>
      </c>
      <c r="B35" s="718" t="s">
        <v>503</v>
      </c>
      <c r="C35" s="1153">
        <v>6.01036125E-2</v>
      </c>
      <c r="D35" s="1153">
        <v>7.2994100000000006E-2</v>
      </c>
      <c r="E35" s="1151"/>
      <c r="F35" s="1149">
        <v>0</v>
      </c>
      <c r="G35" s="1149">
        <v>0</v>
      </c>
      <c r="H35" s="1149">
        <v>0</v>
      </c>
      <c r="I35" s="630"/>
    </row>
    <row r="36" spans="1:15" s="716" customFormat="1" ht="21.95" customHeight="1" x14ac:dyDescent="0.2">
      <c r="A36" s="631">
        <v>22</v>
      </c>
      <c r="B36" s="717" t="s">
        <v>504</v>
      </c>
      <c r="C36" s="1154">
        <v>0.32893216749999998</v>
      </c>
      <c r="D36" s="1154">
        <v>0.18750078499999995</v>
      </c>
      <c r="E36" s="1154">
        <v>0.31013943999999999</v>
      </c>
      <c r="F36" s="1154">
        <v>0.341153384</v>
      </c>
      <c r="G36" s="1154">
        <v>0.37526872240000003</v>
      </c>
      <c r="H36" s="1154">
        <v>0.41279559464000015</v>
      </c>
      <c r="I36" s="630"/>
      <c r="M36" s="896">
        <f>M24*12</f>
        <v>0</v>
      </c>
      <c r="N36" s="896">
        <f t="shared" ref="N36:O36" si="0">N24*12</f>
        <v>0</v>
      </c>
      <c r="O36" s="896">
        <f t="shared" si="0"/>
        <v>0</v>
      </c>
    </row>
    <row r="37" spans="1:15" s="716" customFormat="1" ht="21.95" customHeight="1" thickBot="1" x14ac:dyDescent="0.25">
      <c r="A37" s="719"/>
      <c r="B37" s="720"/>
      <c r="C37" s="1155"/>
      <c r="D37" s="1155"/>
      <c r="E37" s="1156"/>
      <c r="F37" s="1157"/>
      <c r="G37" s="1157"/>
      <c r="H37" s="1157"/>
      <c r="I37" s="721"/>
    </row>
    <row r="38" spans="1:15" ht="16.5" x14ac:dyDescent="0.25">
      <c r="A38" s="156"/>
    </row>
  </sheetData>
  <mergeCells count="5">
    <mergeCell ref="B2:D2"/>
    <mergeCell ref="B4:D4"/>
    <mergeCell ref="A8:A9"/>
    <mergeCell ref="B8:B9"/>
    <mergeCell ref="I8:I9"/>
  </mergeCells>
  <printOptions horizontalCentered="1"/>
  <pageMargins left="0.35433070866141736" right="0.31496062992125984" top="0.98425196850393704" bottom="0.98425196850393704" header="0.51181102362204722" footer="0.51181102362204722"/>
  <pageSetup paperSize="8" scale="65" orientation="landscape" r:id="rId1"/>
  <headerFooter alignWithMargins="0">
    <oddHeader>&amp;C&amp;A</oddHeader>
    <oddFooter>&amp;C&amp;P/&amp;N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V49"/>
  <sheetViews>
    <sheetView view="pageBreakPreview" zoomScale="60" zoomScaleNormal="60" workbookViewId="0">
      <selection activeCell="C11" sqref="C11:H49"/>
    </sheetView>
  </sheetViews>
  <sheetFormatPr defaultRowHeight="15.75" x14ac:dyDescent="0.25"/>
  <cols>
    <col min="1" max="1" width="10.33203125" style="707" customWidth="1"/>
    <col min="2" max="2" width="62.83203125" style="708" customWidth="1"/>
    <col min="3" max="4" width="26.6640625" style="708" customWidth="1"/>
    <col min="5" max="5" width="24.83203125" style="926" customWidth="1"/>
    <col min="6" max="8" width="21" style="708" customWidth="1"/>
    <col min="9" max="9" width="24.33203125" style="708" customWidth="1"/>
    <col min="10" max="10" width="15" style="708" customWidth="1"/>
    <col min="11" max="13" width="9.33203125" style="708"/>
    <col min="14" max="14" width="11.5" style="708" customWidth="1"/>
    <col min="15" max="15" width="13" style="708" customWidth="1"/>
    <col min="16" max="16384" width="9.33203125" style="708"/>
  </cols>
  <sheetData>
    <row r="1" spans="1:22" ht="16.5" thickBot="1" x14ac:dyDescent="0.3"/>
    <row r="2" spans="1:22" ht="17.25" thickBot="1" x14ac:dyDescent="0.35">
      <c r="B2" s="1339" t="s">
        <v>537</v>
      </c>
      <c r="C2" s="1340"/>
      <c r="D2" s="1340"/>
      <c r="E2" s="927"/>
      <c r="F2" s="974"/>
      <c r="G2" s="974"/>
      <c r="H2" s="905"/>
      <c r="I2" s="906"/>
    </row>
    <row r="3" spans="1:22" ht="16.5" thickBot="1" x14ac:dyDescent="0.3">
      <c r="I3" s="710"/>
    </row>
    <row r="4" spans="1:22" ht="17.25" thickBot="1" x14ac:dyDescent="0.35">
      <c r="B4" s="1339" t="s">
        <v>505</v>
      </c>
      <c r="C4" s="1340"/>
      <c r="D4" s="1340"/>
      <c r="E4" s="927"/>
      <c r="F4" s="974"/>
      <c r="G4" s="974"/>
      <c r="H4" s="974"/>
      <c r="I4" s="906"/>
    </row>
    <row r="5" spans="1:22" x14ac:dyDescent="0.25">
      <c r="I5" s="708" t="s">
        <v>965</v>
      </c>
    </row>
    <row r="6" spans="1:22" s="713" customFormat="1" ht="30.75" x14ac:dyDescent="0.45">
      <c r="A6" s="711"/>
      <c r="B6" s="247" t="s">
        <v>430</v>
      </c>
      <c r="C6" s="1037" t="s">
        <v>922</v>
      </c>
      <c r="D6" s="161"/>
      <c r="E6" s="1073"/>
      <c r="F6" s="1072"/>
      <c r="G6" s="1072"/>
      <c r="H6" s="1072"/>
      <c r="I6" s="1072"/>
      <c r="J6" s="712"/>
      <c r="K6" s="712"/>
      <c r="L6" s="712"/>
      <c r="M6" s="712"/>
      <c r="N6" s="712"/>
      <c r="O6" s="712"/>
      <c r="P6" s="712"/>
      <c r="Q6" s="712"/>
      <c r="R6" s="712"/>
      <c r="S6" s="712"/>
      <c r="T6" s="712"/>
      <c r="U6" s="712"/>
      <c r="V6" s="712"/>
    </row>
    <row r="7" spans="1:22" ht="17.25" thickBot="1" x14ac:dyDescent="0.35">
      <c r="B7" s="247" t="s">
        <v>222</v>
      </c>
      <c r="C7" s="1037" t="s">
        <v>922</v>
      </c>
      <c r="D7" s="161"/>
      <c r="E7" s="1075"/>
      <c r="F7" s="1074"/>
      <c r="G7" s="1074"/>
      <c r="H7" s="1074"/>
      <c r="I7" s="1076"/>
    </row>
    <row r="8" spans="1:22" ht="29.25" customHeight="1" x14ac:dyDescent="0.25">
      <c r="A8" s="1341" t="s">
        <v>85</v>
      </c>
      <c r="B8" s="1347" t="s">
        <v>35</v>
      </c>
      <c r="C8" s="1071" t="s">
        <v>970</v>
      </c>
      <c r="D8" s="1071" t="s">
        <v>971</v>
      </c>
      <c r="E8" s="1071" t="s">
        <v>923</v>
      </c>
      <c r="F8" s="1071" t="s">
        <v>952</v>
      </c>
      <c r="G8" s="1071" t="s">
        <v>953</v>
      </c>
      <c r="H8" s="1071" t="s">
        <v>954</v>
      </c>
      <c r="I8" s="1348" t="s">
        <v>36</v>
      </c>
    </row>
    <row r="9" spans="1:22" ht="66" customHeight="1" x14ac:dyDescent="0.25">
      <c r="A9" s="1342"/>
      <c r="B9" s="1344"/>
      <c r="C9" s="184" t="s">
        <v>37</v>
      </c>
      <c r="D9" s="184" t="s">
        <v>37</v>
      </c>
      <c r="E9" s="624" t="s">
        <v>466</v>
      </c>
      <c r="F9" s="624" t="s">
        <v>466</v>
      </c>
      <c r="G9" s="184" t="s">
        <v>466</v>
      </c>
      <c r="H9" s="184" t="s">
        <v>466</v>
      </c>
      <c r="I9" s="1346"/>
    </row>
    <row r="10" spans="1:22" ht="22.5" customHeight="1" x14ac:dyDescent="0.25">
      <c r="A10" s="701">
        <v>1</v>
      </c>
      <c r="B10" s="700">
        <v>2</v>
      </c>
      <c r="C10" s="700">
        <v>3</v>
      </c>
      <c r="D10" s="700">
        <v>4</v>
      </c>
      <c r="E10" s="688">
        <v>4</v>
      </c>
      <c r="F10" s="624">
        <v>9</v>
      </c>
      <c r="G10" s="624">
        <v>10</v>
      </c>
      <c r="H10" s="624">
        <v>11</v>
      </c>
      <c r="I10" s="702">
        <v>5</v>
      </c>
    </row>
    <row r="11" spans="1:22" s="716" customFormat="1" ht="21.95" customHeight="1" x14ac:dyDescent="0.2">
      <c r="A11" s="626">
        <v>1</v>
      </c>
      <c r="B11" s="715" t="s">
        <v>506</v>
      </c>
      <c r="C11" s="1159"/>
      <c r="D11" s="715"/>
      <c r="E11" s="1078"/>
      <c r="F11" s="1068"/>
      <c r="G11" s="1068"/>
      <c r="H11" s="1068"/>
      <c r="I11" s="630"/>
    </row>
    <row r="12" spans="1:22" s="716" customFormat="1" ht="21.95" customHeight="1" x14ac:dyDescent="0.2">
      <c r="A12" s="626">
        <f>A11+1</f>
        <v>2</v>
      </c>
      <c r="B12" s="715" t="s">
        <v>507</v>
      </c>
      <c r="C12" s="1160">
        <v>3.2690710000000001E-3</v>
      </c>
      <c r="D12" s="1177">
        <v>1.0393968E-2</v>
      </c>
      <c r="E12" s="1064">
        <v>1.0393968E-2</v>
      </c>
      <c r="F12" s="1068">
        <v>1.1433364800000002E-2</v>
      </c>
      <c r="G12" s="1068">
        <v>1.2576701280000003E-2</v>
      </c>
      <c r="H12" s="1068">
        <v>1.3834371408000005E-2</v>
      </c>
      <c r="I12" s="630"/>
    </row>
    <row r="13" spans="1:22" s="716" customFormat="1" ht="21.95" customHeight="1" x14ac:dyDescent="0.2">
      <c r="A13" s="626">
        <f t="shared" ref="A13:A44" si="0">A12+1</f>
        <v>3</v>
      </c>
      <c r="B13" s="715" t="s">
        <v>508</v>
      </c>
      <c r="C13" s="1160">
        <v>2.7000000000000001E-3</v>
      </c>
      <c r="D13" s="1177">
        <v>2.7000000000000001E-3</v>
      </c>
      <c r="E13" s="1064">
        <v>2.7000000000000001E-3</v>
      </c>
      <c r="F13" s="1068">
        <v>2.9700000000000004E-3</v>
      </c>
      <c r="G13" s="1068">
        <v>3.2670000000000008E-3</v>
      </c>
      <c r="H13" s="1068">
        <v>3.5937000000000013E-3</v>
      </c>
      <c r="I13" s="630"/>
    </row>
    <row r="14" spans="1:22" s="716" customFormat="1" ht="21.95" customHeight="1" x14ac:dyDescent="0.2">
      <c r="A14" s="626">
        <f t="shared" si="0"/>
        <v>4</v>
      </c>
      <c r="B14" s="715" t="s">
        <v>544</v>
      </c>
      <c r="C14" s="1160"/>
      <c r="D14" s="1177"/>
      <c r="E14" s="1064"/>
      <c r="F14" s="1068">
        <v>0</v>
      </c>
      <c r="G14" s="1068">
        <v>0</v>
      </c>
      <c r="H14" s="1068">
        <v>0</v>
      </c>
      <c r="I14" s="630"/>
    </row>
    <row r="15" spans="1:22" s="716" customFormat="1" ht="21.95" customHeight="1" x14ac:dyDescent="0.2">
      <c r="A15" s="626">
        <f t="shared" si="0"/>
        <v>5</v>
      </c>
      <c r="B15" s="715" t="s">
        <v>543</v>
      </c>
      <c r="C15" s="1160"/>
      <c r="D15" s="1177"/>
      <c r="E15" s="1064">
        <v>0.01</v>
      </c>
      <c r="F15" s="1068">
        <v>1.1000000000000001E-2</v>
      </c>
      <c r="G15" s="1068">
        <v>1.2100000000000001E-2</v>
      </c>
      <c r="H15" s="1068">
        <v>1.3310000000000002E-2</v>
      </c>
      <c r="I15" s="630"/>
      <c r="N15" s="897" t="s">
        <v>916</v>
      </c>
      <c r="O15" s="897" t="s">
        <v>915</v>
      </c>
    </row>
    <row r="16" spans="1:22" s="716" customFormat="1" ht="21.95" customHeight="1" x14ac:dyDescent="0.2">
      <c r="A16" s="626">
        <f t="shared" si="0"/>
        <v>6</v>
      </c>
      <c r="B16" s="715" t="s">
        <v>545</v>
      </c>
      <c r="C16" s="1160"/>
      <c r="D16" s="1177"/>
      <c r="E16" s="1064">
        <v>0.01</v>
      </c>
      <c r="F16" s="1068">
        <v>1.1000000000000001E-2</v>
      </c>
      <c r="G16" s="1068">
        <v>1.2100000000000001E-2</v>
      </c>
      <c r="H16" s="1068">
        <v>1.3310000000000002E-2</v>
      </c>
      <c r="I16" s="630"/>
    </row>
    <row r="17" spans="1:15" s="716" customFormat="1" ht="21.95" customHeight="1" x14ac:dyDescent="0.2">
      <c r="A17" s="626">
        <f t="shared" si="0"/>
        <v>7</v>
      </c>
      <c r="B17" s="715" t="s">
        <v>919</v>
      </c>
      <c r="C17" s="1160"/>
      <c r="D17" s="1177"/>
      <c r="E17" s="1064">
        <v>2.5000000000000001E-2</v>
      </c>
      <c r="F17" s="1068">
        <v>2.7500000000000004E-2</v>
      </c>
      <c r="G17" s="1068">
        <v>3.0250000000000006E-2</v>
      </c>
      <c r="H17" s="1068">
        <v>3.3275000000000006E-2</v>
      </c>
      <c r="I17" s="630"/>
      <c r="N17" s="716">
        <v>102128</v>
      </c>
      <c r="O17" s="716">
        <v>137136</v>
      </c>
    </row>
    <row r="18" spans="1:15" s="716" customFormat="1" ht="21.95" customHeight="1" x14ac:dyDescent="0.2">
      <c r="A18" s="626">
        <f t="shared" si="0"/>
        <v>8</v>
      </c>
      <c r="B18" s="715" t="s">
        <v>549</v>
      </c>
      <c r="C18" s="1160">
        <v>2.44773E-2</v>
      </c>
      <c r="D18" s="1177">
        <v>1.005665E-2</v>
      </c>
      <c r="E18" s="1064">
        <v>1.1062315000000001E-2</v>
      </c>
      <c r="F18" s="1068">
        <v>1.2168546500000002E-2</v>
      </c>
      <c r="G18" s="1068">
        <v>1.3385401150000004E-2</v>
      </c>
      <c r="H18" s="1068">
        <v>1.4723941265000005E-2</v>
      </c>
      <c r="I18" s="630"/>
    </row>
    <row r="19" spans="1:15" s="716" customFormat="1" ht="21.95" customHeight="1" x14ac:dyDescent="0.2">
      <c r="A19" s="626">
        <f t="shared" si="0"/>
        <v>9</v>
      </c>
      <c r="B19" s="715" t="s">
        <v>519</v>
      </c>
      <c r="C19" s="1160"/>
      <c r="D19" s="1177"/>
      <c r="E19" s="1064"/>
      <c r="F19" s="1068">
        <v>0</v>
      </c>
      <c r="G19" s="1068">
        <v>0</v>
      </c>
      <c r="H19" s="1068">
        <v>0</v>
      </c>
      <c r="I19" s="630"/>
    </row>
    <row r="20" spans="1:15" s="716" customFormat="1" ht="21.95" customHeight="1" x14ac:dyDescent="0.2">
      <c r="A20" s="626">
        <f t="shared" si="0"/>
        <v>10</v>
      </c>
      <c r="B20" s="715" t="s">
        <v>520</v>
      </c>
      <c r="C20" s="1160"/>
      <c r="D20" s="1177"/>
      <c r="E20" s="1064"/>
      <c r="F20" s="1068">
        <v>0</v>
      </c>
      <c r="G20" s="1068">
        <v>0</v>
      </c>
      <c r="H20" s="1068">
        <v>0</v>
      </c>
      <c r="I20" s="630"/>
    </row>
    <row r="21" spans="1:15" s="716" customFormat="1" ht="21.95" customHeight="1" x14ac:dyDescent="0.2">
      <c r="A21" s="626">
        <f t="shared" si="0"/>
        <v>11</v>
      </c>
      <c r="B21" s="718" t="s">
        <v>509</v>
      </c>
      <c r="C21" s="1160">
        <v>7.8138300000000008E-3</v>
      </c>
      <c r="D21" s="1177">
        <v>7.4238600000000009E-3</v>
      </c>
      <c r="E21" s="1064">
        <v>6.6E-3</v>
      </c>
      <c r="F21" s="1068">
        <v>7.2600000000000008E-3</v>
      </c>
      <c r="G21" s="1068">
        <v>7.9860000000000018E-3</v>
      </c>
      <c r="H21" s="1068">
        <v>8.7846000000000035E-3</v>
      </c>
      <c r="I21" s="630"/>
    </row>
    <row r="22" spans="1:15" s="716" customFormat="1" ht="21.95" customHeight="1" x14ac:dyDescent="0.2">
      <c r="A22" s="626">
        <f t="shared" si="0"/>
        <v>12</v>
      </c>
      <c r="B22" s="718" t="s">
        <v>510</v>
      </c>
      <c r="C22" s="1160">
        <v>7.2000000000000005E-4</v>
      </c>
      <c r="D22" s="1177">
        <v>7.2000000000000005E-4</v>
      </c>
      <c r="E22" s="1064">
        <v>7.2000000000000005E-4</v>
      </c>
      <c r="F22" s="1068">
        <v>7.9200000000000006E-4</v>
      </c>
      <c r="G22" s="1068">
        <v>8.7120000000000014E-4</v>
      </c>
      <c r="H22" s="1068">
        <v>9.5832000000000024E-4</v>
      </c>
      <c r="I22" s="630"/>
    </row>
    <row r="23" spans="1:15" s="716" customFormat="1" ht="21.95" customHeight="1" x14ac:dyDescent="0.2">
      <c r="A23" s="626">
        <f t="shared" si="0"/>
        <v>13</v>
      </c>
      <c r="B23" s="718" t="s">
        <v>540</v>
      </c>
      <c r="C23" s="1160"/>
      <c r="D23" s="1177"/>
      <c r="E23" s="1064"/>
      <c r="F23" s="1068">
        <v>0</v>
      </c>
      <c r="G23" s="1068">
        <v>0</v>
      </c>
      <c r="H23" s="1068">
        <v>0</v>
      </c>
      <c r="I23" s="630"/>
    </row>
    <row r="24" spans="1:15" s="716" customFormat="1" ht="21.95" customHeight="1" x14ac:dyDescent="0.2">
      <c r="A24" s="626">
        <f t="shared" si="0"/>
        <v>14</v>
      </c>
      <c r="B24" s="718" t="s">
        <v>512</v>
      </c>
      <c r="C24" s="1160"/>
      <c r="D24" s="1177"/>
      <c r="E24" s="1064">
        <v>1.9300000000000001E-2</v>
      </c>
      <c r="F24" s="1068">
        <v>2.1230000000000002E-2</v>
      </c>
      <c r="G24" s="1068">
        <v>2.3353000000000006E-2</v>
      </c>
      <c r="H24" s="1068">
        <v>2.5688300000000008E-2</v>
      </c>
      <c r="I24" s="630"/>
    </row>
    <row r="25" spans="1:15" s="716" customFormat="1" ht="21.95" customHeight="1" x14ac:dyDescent="0.2">
      <c r="A25" s="626">
        <f t="shared" si="0"/>
        <v>15</v>
      </c>
      <c r="B25" s="718" t="s">
        <v>515</v>
      </c>
      <c r="C25" s="1160">
        <v>2.4836196000000001E-2</v>
      </c>
      <c r="D25" s="1177">
        <v>1.1390447E-2</v>
      </c>
      <c r="E25" s="1064">
        <v>1.1999999999999999E-3</v>
      </c>
      <c r="F25" s="1068">
        <v>1.3488546500000002E-2</v>
      </c>
      <c r="G25" s="1068">
        <v>1.4837401150000004E-2</v>
      </c>
      <c r="H25" s="1068">
        <v>1.6321141265000005E-2</v>
      </c>
      <c r="I25" s="630"/>
    </row>
    <row r="26" spans="1:15" s="716" customFormat="1" ht="21.95" customHeight="1" x14ac:dyDescent="0.2">
      <c r="A26" s="626">
        <f t="shared" si="0"/>
        <v>16</v>
      </c>
      <c r="B26" s="718" t="s">
        <v>539</v>
      </c>
      <c r="C26" s="1160"/>
      <c r="D26" s="1177"/>
      <c r="E26" s="1064"/>
      <c r="F26" s="1068">
        <v>0</v>
      </c>
      <c r="G26" s="1068">
        <v>0</v>
      </c>
      <c r="H26" s="1068">
        <v>0</v>
      </c>
      <c r="I26" s="630"/>
    </row>
    <row r="27" spans="1:15" s="716" customFormat="1" ht="21.95" customHeight="1" x14ac:dyDescent="0.2">
      <c r="A27" s="626">
        <f t="shared" si="0"/>
        <v>17</v>
      </c>
      <c r="B27" s="718" t="s">
        <v>517</v>
      </c>
      <c r="C27" s="1160"/>
      <c r="D27" s="1177"/>
      <c r="E27" s="1064"/>
      <c r="F27" s="1068">
        <v>0</v>
      </c>
      <c r="G27" s="1068">
        <v>0</v>
      </c>
      <c r="H27" s="1068">
        <v>0</v>
      </c>
      <c r="I27" s="630"/>
    </row>
    <row r="28" spans="1:15" s="716" customFormat="1" ht="21.95" customHeight="1" x14ac:dyDescent="0.2">
      <c r="A28" s="626">
        <f t="shared" si="0"/>
        <v>18</v>
      </c>
      <c r="B28" s="718" t="s">
        <v>541</v>
      </c>
      <c r="C28" s="1160"/>
      <c r="D28" s="1177"/>
      <c r="E28" s="1064"/>
      <c r="F28" s="1068">
        <v>0</v>
      </c>
      <c r="G28" s="1068">
        <v>0</v>
      </c>
      <c r="H28" s="1068">
        <v>0</v>
      </c>
      <c r="I28" s="630"/>
    </row>
    <row r="29" spans="1:15" s="716" customFormat="1" ht="21.95" customHeight="1" x14ac:dyDescent="0.2">
      <c r="A29" s="626">
        <f t="shared" si="0"/>
        <v>19</v>
      </c>
      <c r="B29" s="718" t="s">
        <v>914</v>
      </c>
      <c r="C29" s="1160"/>
      <c r="D29" s="1177"/>
      <c r="E29" s="1064"/>
      <c r="F29" s="1068"/>
      <c r="G29" s="1068"/>
      <c r="H29" s="1068"/>
      <c r="I29" s="630"/>
    </row>
    <row r="30" spans="1:15" s="716" customFormat="1" ht="21.95" customHeight="1" x14ac:dyDescent="0.2">
      <c r="A30" s="626">
        <f t="shared" si="0"/>
        <v>20</v>
      </c>
      <c r="B30" s="718" t="s">
        <v>542</v>
      </c>
      <c r="C30" s="1160"/>
      <c r="D30" s="1177"/>
      <c r="E30" s="1064"/>
      <c r="F30" s="1068"/>
      <c r="G30" s="1068"/>
      <c r="H30" s="1068"/>
      <c r="I30" s="630"/>
    </row>
    <row r="31" spans="1:15" s="716" customFormat="1" ht="21.95" customHeight="1" x14ac:dyDescent="0.2">
      <c r="A31" s="626">
        <f t="shared" si="0"/>
        <v>21</v>
      </c>
      <c r="B31" s="718" t="s">
        <v>920</v>
      </c>
      <c r="C31" s="1160"/>
      <c r="D31" s="1160"/>
      <c r="E31" s="1160"/>
      <c r="F31" s="1160"/>
      <c r="G31" s="1160"/>
      <c r="H31" s="1160"/>
      <c r="I31" s="630"/>
    </row>
    <row r="32" spans="1:15" s="716" customFormat="1" ht="21.95" customHeight="1" x14ac:dyDescent="0.2">
      <c r="A32" s="626">
        <f t="shared" si="0"/>
        <v>22</v>
      </c>
      <c r="B32" s="718" t="s">
        <v>547</v>
      </c>
      <c r="C32" s="1160"/>
      <c r="D32" s="1177"/>
      <c r="E32" s="1064"/>
      <c r="F32" s="1068">
        <v>0</v>
      </c>
      <c r="G32" s="1068">
        <v>0</v>
      </c>
      <c r="H32" s="1068">
        <v>0</v>
      </c>
      <c r="I32" s="630"/>
    </row>
    <row r="33" spans="1:9" s="716" customFormat="1" ht="21.95" customHeight="1" x14ac:dyDescent="0.2">
      <c r="A33" s="626">
        <f t="shared" si="0"/>
        <v>23</v>
      </c>
      <c r="B33" s="715" t="s">
        <v>548</v>
      </c>
      <c r="C33" s="1160"/>
      <c r="D33" s="1177"/>
      <c r="E33" s="1064"/>
      <c r="F33" s="1068">
        <v>0</v>
      </c>
      <c r="G33" s="1068">
        <v>0</v>
      </c>
      <c r="H33" s="1068">
        <v>0</v>
      </c>
      <c r="I33" s="630"/>
    </row>
    <row r="34" spans="1:9" s="716" customFormat="1" ht="21.95" customHeight="1" x14ac:dyDescent="0.2">
      <c r="A34" s="626">
        <f t="shared" si="0"/>
        <v>24</v>
      </c>
      <c r="B34" s="715" t="s">
        <v>516</v>
      </c>
      <c r="C34" s="1160"/>
      <c r="D34" s="1177"/>
      <c r="E34" s="1064"/>
      <c r="F34" s="1068">
        <v>0</v>
      </c>
      <c r="G34" s="1068">
        <v>0</v>
      </c>
      <c r="H34" s="1068">
        <v>0</v>
      </c>
      <c r="I34" s="630"/>
    </row>
    <row r="35" spans="1:9" s="716" customFormat="1" ht="21.95" customHeight="1" x14ac:dyDescent="0.2">
      <c r="A35" s="626">
        <f t="shared" si="0"/>
        <v>25</v>
      </c>
      <c r="B35" s="715" t="s">
        <v>546</v>
      </c>
      <c r="C35" s="1160"/>
      <c r="D35" s="1177"/>
      <c r="E35" s="1064"/>
      <c r="F35" s="1068"/>
      <c r="G35" s="1068"/>
      <c r="H35" s="1068"/>
      <c r="I35" s="630"/>
    </row>
    <row r="36" spans="1:9" s="716" customFormat="1" ht="21.95" customHeight="1" x14ac:dyDescent="0.2">
      <c r="A36" s="626">
        <f t="shared" si="0"/>
        <v>26</v>
      </c>
      <c r="B36" s="715" t="s">
        <v>524</v>
      </c>
      <c r="C36" s="1160">
        <v>4.1580000000000002E-3</v>
      </c>
      <c r="D36" s="1177">
        <v>5.2273800000000002E-3</v>
      </c>
      <c r="E36" s="1064">
        <v>5.7501180000000011E-3</v>
      </c>
      <c r="F36" s="1068">
        <v>6.3251298000000017E-3</v>
      </c>
      <c r="G36" s="1068">
        <v>6.9576427800000021E-3</v>
      </c>
      <c r="H36" s="1080">
        <v>7.6534070580000033E-3</v>
      </c>
      <c r="I36" s="1077"/>
    </row>
    <row r="37" spans="1:9" s="716" customFormat="1" ht="21.95" customHeight="1" x14ac:dyDescent="0.25">
      <c r="A37" s="626">
        <f t="shared" si="0"/>
        <v>27</v>
      </c>
      <c r="B37" s="715" t="s">
        <v>518</v>
      </c>
      <c r="C37" s="1161">
        <v>1.137E-4</v>
      </c>
      <c r="D37" s="1177">
        <v>2.787E-4</v>
      </c>
      <c r="E37" s="1079">
        <v>4.4900000000000002E-4</v>
      </c>
      <c r="F37" s="1068">
        <v>4.9390000000000002E-4</v>
      </c>
      <c r="G37" s="1068">
        <v>5.4329000000000009E-4</v>
      </c>
      <c r="H37" s="1080">
        <v>5.9761900000000019E-4</v>
      </c>
      <c r="I37" s="1077"/>
    </row>
    <row r="38" spans="1:9" s="716" customFormat="1" ht="21.95" customHeight="1" x14ac:dyDescent="0.2">
      <c r="A38" s="626">
        <f t="shared" si="0"/>
        <v>28</v>
      </c>
      <c r="B38" s="715" t="s">
        <v>521</v>
      </c>
      <c r="C38" s="1160"/>
      <c r="D38" s="1177"/>
      <c r="E38" s="1081"/>
      <c r="F38" s="1068">
        <v>0</v>
      </c>
      <c r="G38" s="1068">
        <v>0</v>
      </c>
      <c r="H38" s="1080">
        <v>0</v>
      </c>
      <c r="I38" s="1077"/>
    </row>
    <row r="39" spans="1:9" s="716" customFormat="1" ht="21.95" customHeight="1" x14ac:dyDescent="0.2">
      <c r="A39" s="626">
        <f t="shared" si="0"/>
        <v>29</v>
      </c>
      <c r="B39" s="715" t="s">
        <v>522</v>
      </c>
      <c r="C39" s="1160">
        <v>1.0999999999999999E-2</v>
      </c>
      <c r="D39" s="1177">
        <v>1.44E-2</v>
      </c>
      <c r="E39" s="1081">
        <v>1.9800000000000002E-2</v>
      </c>
      <c r="F39" s="1068">
        <v>2.1780000000000004E-2</v>
      </c>
      <c r="G39" s="1068">
        <v>2.3958000000000007E-2</v>
      </c>
      <c r="H39" s="1080">
        <v>2.6353800000000011E-2</v>
      </c>
      <c r="I39" s="1077"/>
    </row>
    <row r="40" spans="1:9" s="716" customFormat="1" ht="21.95" customHeight="1" x14ac:dyDescent="0.2">
      <c r="A40" s="626">
        <f t="shared" si="0"/>
        <v>30</v>
      </c>
      <c r="B40" s="715" t="s">
        <v>523</v>
      </c>
      <c r="C40" s="1160">
        <v>2.5382919999999997E-3</v>
      </c>
      <c r="D40" s="1177">
        <v>2.9272490000000003E-3</v>
      </c>
      <c r="E40" s="1081">
        <v>2.8499993999999999E-3</v>
      </c>
      <c r="F40" s="1068">
        <v>3.1349993400000002E-3</v>
      </c>
      <c r="G40" s="1068">
        <v>3.4484992740000005E-3</v>
      </c>
      <c r="H40" s="1080">
        <v>3.793349201400001E-3</v>
      </c>
      <c r="I40" s="1077"/>
    </row>
    <row r="41" spans="1:9" s="716" customFormat="1" ht="21.95" customHeight="1" x14ac:dyDescent="0.2">
      <c r="A41" s="626">
        <f t="shared" si="0"/>
        <v>31</v>
      </c>
      <c r="B41" s="715" t="s">
        <v>511</v>
      </c>
      <c r="C41" s="1160">
        <v>3.7704000000000001E-2</v>
      </c>
      <c r="D41" s="1177">
        <v>4.8970399999999997E-2</v>
      </c>
      <c r="E41" s="1081">
        <v>3.9230399999999999E-2</v>
      </c>
      <c r="F41" s="1068">
        <v>0.17261376</v>
      </c>
      <c r="G41" s="1068">
        <v>0.18987513600000003</v>
      </c>
      <c r="H41" s="1080">
        <v>0.20886264960000006</v>
      </c>
      <c r="I41" s="1077"/>
    </row>
    <row r="42" spans="1:9" s="716" customFormat="1" ht="21.95" customHeight="1" x14ac:dyDescent="0.2">
      <c r="A42" s="626">
        <f t="shared" si="0"/>
        <v>32</v>
      </c>
      <c r="B42" s="715" t="s">
        <v>513</v>
      </c>
      <c r="C42" s="1160"/>
      <c r="D42" s="1177"/>
      <c r="E42" s="1081"/>
      <c r="F42" s="1068">
        <v>0</v>
      </c>
      <c r="G42" s="1068">
        <v>0</v>
      </c>
      <c r="H42" s="1080">
        <v>0</v>
      </c>
      <c r="I42" s="1077"/>
    </row>
    <row r="43" spans="1:9" s="716" customFormat="1" ht="21.95" customHeight="1" x14ac:dyDescent="0.2">
      <c r="A43" s="626">
        <f t="shared" si="0"/>
        <v>33</v>
      </c>
      <c r="B43" s="715" t="s">
        <v>514</v>
      </c>
      <c r="C43" s="1160"/>
      <c r="D43" s="1177"/>
      <c r="E43" s="1081"/>
      <c r="F43" s="1068">
        <v>0</v>
      </c>
      <c r="G43" s="1068">
        <v>0</v>
      </c>
      <c r="H43" s="1080">
        <v>0</v>
      </c>
      <c r="I43" s="1077"/>
    </row>
    <row r="44" spans="1:9" s="716" customFormat="1" ht="21.95" customHeight="1" x14ac:dyDescent="0.2">
      <c r="A44" s="626">
        <f t="shared" si="0"/>
        <v>34</v>
      </c>
      <c r="B44" s="715" t="s">
        <v>918</v>
      </c>
      <c r="C44" s="1160"/>
      <c r="D44" s="1177"/>
      <c r="E44" s="1065"/>
      <c r="F44" s="1068">
        <v>0</v>
      </c>
      <c r="G44" s="1068">
        <v>0</v>
      </c>
      <c r="H44" s="1080">
        <v>0</v>
      </c>
      <c r="I44" s="1077"/>
    </row>
    <row r="45" spans="1:9" s="716" customFormat="1" ht="21.95" customHeight="1" x14ac:dyDescent="0.2">
      <c r="A45" s="631">
        <v>35</v>
      </c>
      <c r="B45" s="717" t="s">
        <v>525</v>
      </c>
      <c r="C45" s="1162">
        <v>0.11933038899999998</v>
      </c>
      <c r="D45" s="1178">
        <v>0.11448865400000001</v>
      </c>
      <c r="E45" s="1082">
        <v>0.16505580040000001</v>
      </c>
      <c r="F45" s="1069">
        <v>0.18156138044000003</v>
      </c>
      <c r="G45" s="1069">
        <v>0.19971751848400005</v>
      </c>
      <c r="H45" s="1084">
        <v>0.21968927033240007</v>
      </c>
      <c r="I45" s="1077"/>
    </row>
    <row r="46" spans="1:9" s="716" customFormat="1" ht="21.95" customHeight="1" x14ac:dyDescent="0.2">
      <c r="A46" s="631">
        <v>36</v>
      </c>
      <c r="B46" s="835" t="s">
        <v>550</v>
      </c>
      <c r="C46" s="1163"/>
      <c r="D46" s="1179"/>
      <c r="E46" s="1083"/>
      <c r="F46" s="1069">
        <v>0</v>
      </c>
      <c r="G46" s="1069">
        <v>0</v>
      </c>
      <c r="H46" s="1084">
        <v>0</v>
      </c>
      <c r="I46" s="1077"/>
    </row>
    <row r="47" spans="1:9" s="716" customFormat="1" ht="21.95" customHeight="1" x14ac:dyDescent="0.2">
      <c r="A47" s="631">
        <v>37</v>
      </c>
      <c r="B47" s="718" t="s">
        <v>503</v>
      </c>
      <c r="C47" s="1164"/>
      <c r="D47" s="1180"/>
      <c r="E47" s="1065"/>
      <c r="F47" s="1069">
        <v>0</v>
      </c>
      <c r="G47" s="1069">
        <v>0</v>
      </c>
      <c r="H47" s="1084">
        <v>0</v>
      </c>
      <c r="I47" s="1077"/>
    </row>
    <row r="48" spans="1:9" s="716" customFormat="1" ht="21.95" customHeight="1" x14ac:dyDescent="0.2">
      <c r="A48" s="626">
        <v>38</v>
      </c>
      <c r="B48" s="717" t="s">
        <v>526</v>
      </c>
      <c r="C48" s="1165">
        <v>0.11933038899999998</v>
      </c>
      <c r="D48" s="1181">
        <v>0.11448865400000001</v>
      </c>
      <c r="E48" s="1066">
        <v>0.16505580040000001</v>
      </c>
      <c r="F48" s="1069">
        <v>0.18156138044000003</v>
      </c>
      <c r="G48" s="1069">
        <v>0.19971751848400005</v>
      </c>
      <c r="H48" s="1084">
        <v>0.21968927033240007</v>
      </c>
      <c r="I48" s="1077"/>
    </row>
    <row r="49" spans="1:8" ht="16.5" x14ac:dyDescent="0.25">
      <c r="A49" s="156"/>
      <c r="C49" s="1166"/>
      <c r="D49" s="1182"/>
      <c r="E49" s="928"/>
      <c r="F49" s="1074"/>
      <c r="G49" s="1074"/>
      <c r="H49" s="1074"/>
    </row>
  </sheetData>
  <mergeCells count="5">
    <mergeCell ref="B2:D2"/>
    <mergeCell ref="B4:D4"/>
    <mergeCell ref="A8:A9"/>
    <mergeCell ref="B8:B9"/>
    <mergeCell ref="I8:I9"/>
  </mergeCells>
  <printOptions horizontalCentered="1"/>
  <pageMargins left="0.35433070866141736" right="0.31496062992125984" top="0.59055118110236227" bottom="0.98425196850393704" header="0.51181102362204722" footer="0.51181102362204722"/>
  <pageSetup paperSize="8" scale="60" orientation="landscape" r:id="rId1"/>
  <headerFooter alignWithMargins="0">
    <oddHeader>&amp;C&amp;A</oddHeader>
    <oddFooter>&amp;C&amp;P/&amp;N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W47"/>
  <sheetViews>
    <sheetView zoomScale="60" zoomScaleNormal="60" workbookViewId="0">
      <selection activeCell="D11" sqref="D11:J23"/>
    </sheetView>
  </sheetViews>
  <sheetFormatPr defaultRowHeight="15.75" x14ac:dyDescent="0.25"/>
  <cols>
    <col min="1" max="1" width="10.33203125" style="707" customWidth="1"/>
    <col min="2" max="2" width="57.5" style="708" customWidth="1"/>
    <col min="3" max="3" width="50.6640625" style="708" bestFit="1" customWidth="1"/>
    <col min="4" max="4" width="50.6640625" style="708" customWidth="1"/>
    <col min="5" max="5" width="32.6640625" style="708" customWidth="1"/>
    <col min="6" max="6" width="24.33203125" style="708" customWidth="1"/>
    <col min="7" max="9" width="21" style="708" customWidth="1"/>
    <col min="10" max="10" width="21.33203125" style="708" customWidth="1"/>
    <col min="11" max="11" width="15" style="708" customWidth="1"/>
    <col min="12" max="14" width="9.33203125" style="708"/>
    <col min="15" max="15" width="16.33203125" style="708" bestFit="1" customWidth="1"/>
    <col min="16" max="16" width="20.6640625" style="708" bestFit="1" customWidth="1"/>
    <col min="17" max="17" width="6.5" style="708" bestFit="1" customWidth="1"/>
    <col min="18" max="16384" width="9.33203125" style="708"/>
  </cols>
  <sheetData>
    <row r="1" spans="1:23" ht="16.5" thickBot="1" x14ac:dyDescent="0.3"/>
    <row r="2" spans="1:23" ht="17.25" thickBot="1" x14ac:dyDescent="0.35">
      <c r="B2" s="1339" t="s">
        <v>538</v>
      </c>
      <c r="C2" s="1340"/>
      <c r="D2" s="1340"/>
      <c r="E2" s="1340"/>
      <c r="F2" s="905"/>
      <c r="G2" s="1028"/>
      <c r="H2" s="1028"/>
      <c r="I2" s="1028"/>
      <c r="J2" s="709"/>
    </row>
    <row r="3" spans="1:23" ht="16.5" thickBot="1" x14ac:dyDescent="0.3">
      <c r="J3" s="710"/>
    </row>
    <row r="4" spans="1:23" ht="17.25" thickBot="1" x14ac:dyDescent="0.35">
      <c r="B4" s="1339" t="s">
        <v>125</v>
      </c>
      <c r="C4" s="1340"/>
      <c r="D4" s="1340"/>
      <c r="E4" s="1340"/>
      <c r="F4" s="905"/>
      <c r="G4" s="1028"/>
      <c r="H4" s="1028"/>
      <c r="I4" s="1028"/>
      <c r="J4" s="709"/>
    </row>
    <row r="6" spans="1:23" s="713" customFormat="1" ht="16.5" x14ac:dyDescent="0.3">
      <c r="A6" s="711"/>
      <c r="B6" s="247" t="s">
        <v>430</v>
      </c>
      <c r="C6" s="1037" t="s">
        <v>922</v>
      </c>
      <c r="D6" s="1037"/>
      <c r="E6" s="161"/>
      <c r="F6" s="1072"/>
      <c r="J6" s="714" t="s">
        <v>965</v>
      </c>
      <c r="K6" s="712"/>
      <c r="L6" s="712"/>
      <c r="M6" s="712"/>
      <c r="N6" s="712"/>
      <c r="O6" s="712"/>
      <c r="P6" s="712"/>
      <c r="Q6" s="712"/>
      <c r="R6" s="712"/>
      <c r="S6" s="712"/>
      <c r="T6" s="712"/>
      <c r="U6" s="712"/>
      <c r="V6" s="712"/>
      <c r="W6" s="712"/>
    </row>
    <row r="7" spans="1:23" ht="17.25" thickBot="1" x14ac:dyDescent="0.35">
      <c r="B7" s="247" t="s">
        <v>222</v>
      </c>
      <c r="C7" s="1037" t="s">
        <v>922</v>
      </c>
      <c r="D7" s="1037"/>
      <c r="E7" s="161"/>
      <c r="F7" s="1074"/>
      <c r="J7" s="714"/>
    </row>
    <row r="8" spans="1:23" ht="25.5" customHeight="1" x14ac:dyDescent="0.25">
      <c r="A8" s="1341" t="s">
        <v>85</v>
      </c>
      <c r="B8" s="1347" t="s">
        <v>35</v>
      </c>
      <c r="C8" s="1347" t="s">
        <v>119</v>
      </c>
      <c r="D8" s="1133" t="s">
        <v>970</v>
      </c>
      <c r="E8" s="1070" t="s">
        <v>971</v>
      </c>
      <c r="F8" s="1071" t="s">
        <v>923</v>
      </c>
      <c r="G8" s="972" t="s">
        <v>952</v>
      </c>
      <c r="H8" s="972" t="s">
        <v>953</v>
      </c>
      <c r="I8" s="972" t="s">
        <v>954</v>
      </c>
      <c r="J8" s="1345" t="s">
        <v>36</v>
      </c>
    </row>
    <row r="9" spans="1:23" ht="54.75" customHeight="1" x14ac:dyDescent="0.25">
      <c r="A9" s="1342"/>
      <c r="B9" s="1344"/>
      <c r="C9" s="1344"/>
      <c r="D9" s="184" t="s">
        <v>37</v>
      </c>
      <c r="E9" s="184" t="s">
        <v>37</v>
      </c>
      <c r="F9" s="184" t="s">
        <v>466</v>
      </c>
      <c r="G9" s="624" t="s">
        <v>466</v>
      </c>
      <c r="H9" s="184" t="s">
        <v>466</v>
      </c>
      <c r="I9" s="184" t="s">
        <v>466</v>
      </c>
      <c r="J9" s="1346"/>
    </row>
    <row r="10" spans="1:23" ht="22.5" customHeight="1" x14ac:dyDescent="0.25">
      <c r="A10" s="701">
        <v>1</v>
      </c>
      <c r="B10" s="700">
        <v>2</v>
      </c>
      <c r="C10" s="700">
        <v>3</v>
      </c>
      <c r="D10" s="1136"/>
      <c r="E10" s="700">
        <v>4</v>
      </c>
      <c r="F10" s="688">
        <v>4</v>
      </c>
      <c r="G10" s="624">
        <v>9</v>
      </c>
      <c r="H10" s="624">
        <v>10</v>
      </c>
      <c r="I10" s="624">
        <v>11</v>
      </c>
      <c r="J10" s="702">
        <v>5</v>
      </c>
    </row>
    <row r="11" spans="1:23" s="716" customFormat="1" ht="21.95" customHeight="1" x14ac:dyDescent="0.25">
      <c r="A11" s="626">
        <v>1</v>
      </c>
      <c r="B11" s="722" t="s">
        <v>527</v>
      </c>
      <c r="C11" s="722"/>
      <c r="D11" s="722"/>
      <c r="E11" s="722"/>
      <c r="F11" s="929"/>
      <c r="G11" s="629">
        <v>0.14449999999999999</v>
      </c>
      <c r="H11" s="1068">
        <v>0.15895000000000001</v>
      </c>
      <c r="I11" s="1068">
        <v>0.17484500000000003</v>
      </c>
      <c r="J11" s="630"/>
    </row>
    <row r="12" spans="1:23" s="716" customFormat="1" ht="21.95" customHeight="1" x14ac:dyDescent="0.25">
      <c r="A12" s="626">
        <v>2</v>
      </c>
      <c r="B12" s="722" t="s">
        <v>528</v>
      </c>
      <c r="C12" s="722"/>
      <c r="D12" s="722"/>
      <c r="E12" s="722"/>
      <c r="F12" s="929"/>
      <c r="G12" s="1195">
        <v>0.03</v>
      </c>
      <c r="H12" s="1195">
        <v>3.3000000000000002E-2</v>
      </c>
      <c r="I12" s="1195">
        <v>3.6300000000000006E-2</v>
      </c>
      <c r="J12" s="630"/>
    </row>
    <row r="13" spans="1:23" s="716" customFormat="1" ht="21.95" customHeight="1" x14ac:dyDescent="0.25">
      <c r="A13" s="626">
        <v>3</v>
      </c>
      <c r="B13" s="722" t="s">
        <v>529</v>
      </c>
      <c r="C13" s="722"/>
      <c r="D13" s="722"/>
      <c r="E13" s="722"/>
      <c r="F13" s="929"/>
      <c r="G13" s="629"/>
      <c r="H13" s="629"/>
      <c r="I13" s="629"/>
      <c r="J13" s="630"/>
    </row>
    <row r="14" spans="1:23" s="716" customFormat="1" ht="21.95" customHeight="1" x14ac:dyDescent="0.25">
      <c r="A14" s="626">
        <v>4</v>
      </c>
      <c r="B14" s="722" t="s">
        <v>530</v>
      </c>
      <c r="C14" s="722"/>
      <c r="D14" s="722"/>
      <c r="E14" s="722"/>
      <c r="F14" s="929"/>
      <c r="G14" s="629"/>
      <c r="H14" s="629"/>
      <c r="I14" s="629"/>
      <c r="J14" s="630"/>
    </row>
    <row r="15" spans="1:23" s="716" customFormat="1" ht="21.95" customHeight="1" x14ac:dyDescent="0.25">
      <c r="A15" s="626">
        <v>5</v>
      </c>
      <c r="B15" s="722" t="s">
        <v>531</v>
      </c>
      <c r="C15" s="722"/>
      <c r="D15" s="722"/>
      <c r="E15" s="722"/>
      <c r="F15" s="929"/>
      <c r="G15" s="629"/>
      <c r="H15" s="629"/>
      <c r="I15" s="629"/>
      <c r="J15" s="630"/>
    </row>
    <row r="16" spans="1:23" s="716" customFormat="1" ht="21.95" customHeight="1" x14ac:dyDescent="0.25">
      <c r="A16" s="626">
        <v>6</v>
      </c>
      <c r="B16" s="722" t="s">
        <v>56</v>
      </c>
      <c r="C16" s="722"/>
      <c r="D16" s="722"/>
      <c r="E16" s="722"/>
      <c r="F16" s="929"/>
      <c r="G16" s="629"/>
      <c r="H16" s="629"/>
      <c r="I16" s="629"/>
      <c r="J16" s="630"/>
      <c r="O16" s="897" t="s">
        <v>916</v>
      </c>
      <c r="P16" s="897"/>
      <c r="Q16" s="897" t="s">
        <v>915</v>
      </c>
    </row>
    <row r="17" spans="1:16" s="716" customFormat="1" ht="21.95" customHeight="1" x14ac:dyDescent="0.25">
      <c r="A17" s="626">
        <v>7</v>
      </c>
      <c r="B17" s="722" t="s">
        <v>532</v>
      </c>
      <c r="C17" s="722"/>
      <c r="D17" s="722"/>
      <c r="E17" s="722"/>
      <c r="F17" s="929"/>
      <c r="G17" s="629"/>
      <c r="H17" s="629"/>
      <c r="I17" s="629"/>
      <c r="J17" s="630"/>
    </row>
    <row r="18" spans="1:16" s="716" customFormat="1" ht="21.95" customHeight="1" x14ac:dyDescent="0.25">
      <c r="A18" s="626">
        <v>8</v>
      </c>
      <c r="B18" s="722" t="s">
        <v>898</v>
      </c>
      <c r="C18" s="722"/>
      <c r="D18" s="722"/>
      <c r="E18" s="722"/>
      <c r="F18" s="929">
        <v>0</v>
      </c>
      <c r="G18" s="1068">
        <v>6.8822999999999995E-2</v>
      </c>
      <c r="H18" s="1068">
        <v>7.5705300000000003E-2</v>
      </c>
      <c r="I18" s="1068">
        <v>8.3275830000000009E-2</v>
      </c>
      <c r="J18" s="630"/>
    </row>
    <row r="19" spans="1:16" s="716" customFormat="1" ht="21.95" customHeight="1" x14ac:dyDescent="0.25">
      <c r="A19" s="626">
        <v>9</v>
      </c>
      <c r="B19" s="722" t="s">
        <v>899</v>
      </c>
      <c r="C19" s="722"/>
      <c r="D19" s="1146">
        <v>0.1076184</v>
      </c>
      <c r="E19" s="1176">
        <v>0.1085518</v>
      </c>
      <c r="F19" s="1185">
        <v>0.14935560000000001</v>
      </c>
      <c r="G19" s="1068">
        <v>0.39678012000000007</v>
      </c>
      <c r="H19" s="1068">
        <v>0.43645813200000011</v>
      </c>
      <c r="I19" s="1068">
        <v>0.48010394520000016</v>
      </c>
      <c r="J19" s="630"/>
      <c r="L19" s="716" t="s">
        <v>980</v>
      </c>
      <c r="N19" s="716">
        <v>1</v>
      </c>
      <c r="O19" s="716">
        <v>22143</v>
      </c>
      <c r="P19" s="716">
        <f>N19*O19</f>
        <v>22143</v>
      </c>
    </row>
    <row r="20" spans="1:16" s="716" customFormat="1" ht="21.95" customHeight="1" x14ac:dyDescent="0.25">
      <c r="A20" s="626">
        <v>10</v>
      </c>
      <c r="B20" s="722" t="s">
        <v>533</v>
      </c>
      <c r="C20" s="722"/>
      <c r="D20" s="722"/>
      <c r="E20" s="722"/>
      <c r="F20" s="929"/>
      <c r="G20" s="1068">
        <v>0</v>
      </c>
      <c r="H20" s="1068">
        <v>0</v>
      </c>
      <c r="I20" s="1068">
        <v>0</v>
      </c>
      <c r="J20" s="630"/>
      <c r="L20" s="716" t="s">
        <v>979</v>
      </c>
      <c r="N20" s="716">
        <v>4</v>
      </c>
      <c r="O20" s="716">
        <v>17891</v>
      </c>
      <c r="P20" s="716">
        <f>N20*O20</f>
        <v>71564</v>
      </c>
    </row>
    <row r="21" spans="1:16" s="716" customFormat="1" ht="21.95" customHeight="1" x14ac:dyDescent="0.25">
      <c r="A21" s="626">
        <v>11</v>
      </c>
      <c r="B21" s="723" t="s">
        <v>534</v>
      </c>
      <c r="C21" s="723"/>
      <c r="D21" s="723"/>
      <c r="E21" s="723"/>
      <c r="F21" s="1086"/>
      <c r="G21" s="1068">
        <v>0</v>
      </c>
      <c r="H21" s="1068">
        <v>0</v>
      </c>
      <c r="I21" s="1068">
        <v>0</v>
      </c>
      <c r="J21" s="630"/>
      <c r="L21" s="716" t="s">
        <v>981</v>
      </c>
      <c r="N21" s="716">
        <v>2</v>
      </c>
      <c r="O21" s="716">
        <v>15378</v>
      </c>
      <c r="P21" s="716">
        <f>N21*O21</f>
        <v>30756</v>
      </c>
    </row>
    <row r="22" spans="1:16" s="716" customFormat="1" ht="21.95" customHeight="1" x14ac:dyDescent="0.25">
      <c r="A22" s="626">
        <v>12</v>
      </c>
      <c r="B22" s="724" t="s">
        <v>503</v>
      </c>
      <c r="C22" s="724"/>
      <c r="D22" s="724"/>
      <c r="E22" s="724"/>
      <c r="F22" s="1086"/>
      <c r="G22" s="1068">
        <v>0</v>
      </c>
      <c r="H22" s="1068">
        <v>0</v>
      </c>
      <c r="I22" s="1068">
        <v>0</v>
      </c>
      <c r="J22" s="630"/>
      <c r="P22" s="716">
        <f>SUM(P19:P21)</f>
        <v>124463</v>
      </c>
    </row>
    <row r="23" spans="1:16" s="716" customFormat="1" ht="21.95" customHeight="1" x14ac:dyDescent="0.25">
      <c r="A23" s="626">
        <v>13</v>
      </c>
      <c r="B23" s="723" t="s">
        <v>535</v>
      </c>
      <c r="C23" s="723"/>
      <c r="D23" s="1087">
        <v>0.1076184</v>
      </c>
      <c r="E23" s="1087">
        <v>0.1085518</v>
      </c>
      <c r="F23" s="1087">
        <v>0.14935560000000001</v>
      </c>
      <c r="G23" s="1069">
        <v>0.16429116000000002</v>
      </c>
      <c r="H23" s="1069">
        <v>0.18072027600000004</v>
      </c>
      <c r="I23" s="1069">
        <v>0.19879230360000005</v>
      </c>
      <c r="J23" s="628"/>
      <c r="P23" s="716">
        <v>12</v>
      </c>
    </row>
    <row r="24" spans="1:16" ht="16.5" x14ac:dyDescent="0.25">
      <c r="A24" s="156"/>
      <c r="G24" s="1029"/>
      <c r="H24" s="1029"/>
      <c r="I24" s="1029"/>
      <c r="P24" s="708">
        <f>P22*P23</f>
        <v>1493556</v>
      </c>
    </row>
    <row r="25" spans="1:16" x14ac:dyDescent="0.25">
      <c r="F25" s="921">
        <f>F18*10000000</f>
        <v>0</v>
      </c>
      <c r="G25" s="1029"/>
      <c r="H25" s="1029"/>
      <c r="I25" s="1029"/>
    </row>
    <row r="26" spans="1:16" x14ac:dyDescent="0.25">
      <c r="G26" s="1029"/>
      <c r="H26" s="1029"/>
      <c r="I26" s="1029"/>
    </row>
    <row r="27" spans="1:16" x14ac:dyDescent="0.25">
      <c r="G27" s="1029"/>
      <c r="H27" s="1029"/>
      <c r="I27" s="1029"/>
      <c r="K27" s="708" t="s">
        <v>984</v>
      </c>
      <c r="L27" s="708" t="s">
        <v>982</v>
      </c>
      <c r="N27" s="708">
        <v>8</v>
      </c>
      <c r="O27" s="918">
        <f>O20*1.1</f>
        <v>19680.100000000002</v>
      </c>
      <c r="P27" s="918">
        <f>N27*O27</f>
        <v>157440.80000000002</v>
      </c>
    </row>
    <row r="28" spans="1:16" x14ac:dyDescent="0.25">
      <c r="G28" s="1029"/>
      <c r="H28" s="1029"/>
      <c r="I28" s="1029"/>
      <c r="L28" s="708" t="s">
        <v>983</v>
      </c>
      <c r="N28" s="708">
        <v>1</v>
      </c>
      <c r="O28" s="918">
        <f>33000*1.1</f>
        <v>36300</v>
      </c>
      <c r="P28" s="918">
        <f>O28*N28</f>
        <v>36300</v>
      </c>
    </row>
    <row r="29" spans="1:16" x14ac:dyDescent="0.25">
      <c r="G29" s="1029"/>
      <c r="H29" s="1029"/>
      <c r="I29" s="1029"/>
      <c r="O29" s="918"/>
      <c r="P29" s="918">
        <f>P27+P28</f>
        <v>193740.80000000002</v>
      </c>
    </row>
    <row r="30" spans="1:16" x14ac:dyDescent="0.25">
      <c r="G30" s="1029"/>
      <c r="H30" s="1029"/>
      <c r="I30" s="1029"/>
      <c r="P30" s="1186">
        <f>P29*12</f>
        <v>2324889.6000000001</v>
      </c>
    </row>
    <row r="31" spans="1:16" x14ac:dyDescent="0.25">
      <c r="G31" s="1029" t="s">
        <v>987</v>
      </c>
      <c r="H31" s="1029"/>
      <c r="I31" s="1029"/>
    </row>
    <row r="32" spans="1:16" x14ac:dyDescent="0.25">
      <c r="G32" s="1029" t="s">
        <v>985</v>
      </c>
      <c r="H32" s="1029"/>
      <c r="I32" s="1187">
        <v>229230</v>
      </c>
    </row>
    <row r="33" spans="7:9" x14ac:dyDescent="0.25">
      <c r="G33" s="1029" t="s">
        <v>986</v>
      </c>
      <c r="H33" s="1029"/>
      <c r="I33" s="1187">
        <v>59000</v>
      </c>
    </row>
    <row r="34" spans="7:9" x14ac:dyDescent="0.25">
      <c r="G34" s="1029"/>
      <c r="H34" s="1029"/>
      <c r="I34" s="1187"/>
    </row>
    <row r="35" spans="7:9" x14ac:dyDescent="0.25">
      <c r="G35" s="1029" t="s">
        <v>988</v>
      </c>
      <c r="H35" s="1029"/>
      <c r="I35" s="1187">
        <v>400000</v>
      </c>
    </row>
    <row r="36" spans="7:9" x14ac:dyDescent="0.25">
      <c r="G36" s="1029"/>
      <c r="H36" s="1029"/>
      <c r="I36" s="1029"/>
    </row>
    <row r="37" spans="7:9" x14ac:dyDescent="0.25">
      <c r="G37" s="1029"/>
      <c r="H37" s="1029"/>
      <c r="I37" s="1188">
        <f>SUM(I32:I36)</f>
        <v>688230</v>
      </c>
    </row>
    <row r="41" spans="7:9" x14ac:dyDescent="0.25">
      <c r="G41" s="1189" t="s">
        <v>989</v>
      </c>
      <c r="I41" s="708">
        <v>360000</v>
      </c>
    </row>
    <row r="42" spans="7:9" x14ac:dyDescent="0.25">
      <c r="G42" s="1189" t="s">
        <v>990</v>
      </c>
      <c r="I42" s="708">
        <v>75000</v>
      </c>
    </row>
    <row r="43" spans="7:9" x14ac:dyDescent="0.25">
      <c r="G43" s="1189" t="s">
        <v>991</v>
      </c>
      <c r="I43" s="708">
        <v>150000</v>
      </c>
    </row>
    <row r="44" spans="7:9" x14ac:dyDescent="0.25">
      <c r="G44" s="1190" t="s">
        <v>992</v>
      </c>
      <c r="I44" s="708">
        <v>160000</v>
      </c>
    </row>
    <row r="45" spans="7:9" x14ac:dyDescent="0.25">
      <c r="G45" s="1189" t="s">
        <v>993</v>
      </c>
      <c r="I45" s="708">
        <v>100000</v>
      </c>
    </row>
    <row r="46" spans="7:9" x14ac:dyDescent="0.25">
      <c r="G46" t="s">
        <v>994</v>
      </c>
      <c r="I46" s="708">
        <v>600000</v>
      </c>
    </row>
    <row r="47" spans="7:9" x14ac:dyDescent="0.25">
      <c r="I47" s="708">
        <f>SUM(I41:I46)</f>
        <v>1445000</v>
      </c>
    </row>
  </sheetData>
  <mergeCells count="6">
    <mergeCell ref="A8:A9"/>
    <mergeCell ref="B8:B9"/>
    <mergeCell ref="J8:J9"/>
    <mergeCell ref="C8:C9"/>
    <mergeCell ref="B2:E2"/>
    <mergeCell ref="B4:E4"/>
  </mergeCells>
  <printOptions horizontalCentered="1"/>
  <pageMargins left="0.35433070866141736" right="0.43307086614173229" top="0.98425196850393704" bottom="0.98425196850393704" header="0.51181102362204722" footer="0.51181102362204722"/>
  <pageSetup paperSize="8" scale="75" orientation="landscape" r:id="rId1"/>
  <headerFooter alignWithMargins="0">
    <oddHeader>&amp;C&amp;A</oddHeader>
    <oddFooter>&amp;C&amp;P/&amp;N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theme="3" tint="0.39997558519241921"/>
  </sheetPr>
  <dimension ref="A2:S43"/>
  <sheetViews>
    <sheetView view="pageBreakPreview" zoomScaleNormal="100" zoomScaleSheetLayoutView="100" workbookViewId="0">
      <pane ySplit="8" topLeftCell="A9" activePane="bottomLeft" state="frozen"/>
      <selection pane="bottomLeft" activeCell="C9" sqref="C9"/>
    </sheetView>
  </sheetViews>
  <sheetFormatPr defaultRowHeight="12.75" x14ac:dyDescent="0.2"/>
  <cols>
    <col min="1" max="1" width="9.5" customWidth="1"/>
    <col min="2" max="2" width="38.1640625" customWidth="1"/>
    <col min="3" max="3" width="17.33203125" customWidth="1"/>
    <col min="4" max="10" width="22.83203125" customWidth="1"/>
    <col min="11" max="11" width="22.6640625" customWidth="1"/>
    <col min="12" max="12" width="22.83203125" customWidth="1"/>
    <col min="13" max="13" width="22.6640625" customWidth="1"/>
    <col min="14" max="14" width="22.83203125" customWidth="1"/>
    <col min="15" max="15" width="22.6640625" customWidth="1"/>
    <col min="16" max="16" width="22.83203125" customWidth="1"/>
    <col min="17" max="17" width="22.6640625" customWidth="1"/>
    <col min="18" max="18" width="22.83203125" customWidth="1"/>
    <col min="19" max="19" width="22.6640625" customWidth="1"/>
  </cols>
  <sheetData>
    <row r="2" spans="1:19" s="41" customFormat="1" ht="15.75" customHeight="1" x14ac:dyDescent="0.3">
      <c r="A2" s="1355" t="s">
        <v>313</v>
      </c>
      <c r="B2" s="1355"/>
      <c r="C2" s="1355"/>
      <c r="D2" s="1355"/>
      <c r="E2" s="1355"/>
      <c r="F2" s="1355"/>
      <c r="G2" s="1355"/>
      <c r="H2" s="1355"/>
      <c r="I2" s="1355"/>
      <c r="J2" s="1355"/>
      <c r="K2" s="1355"/>
    </row>
    <row r="3" spans="1:19" s="41" customFormat="1" ht="15.75" x14ac:dyDescent="0.25">
      <c r="A3" s="204"/>
      <c r="B3" s="200"/>
      <c r="C3" s="200"/>
      <c r="D3" s="200"/>
      <c r="E3" s="200"/>
      <c r="F3" s="200"/>
      <c r="G3" s="200"/>
      <c r="H3" s="200"/>
      <c r="I3" s="200"/>
      <c r="J3" s="200"/>
      <c r="K3" s="1194"/>
      <c r="L3" s="200"/>
      <c r="M3" s="200"/>
      <c r="N3" s="200"/>
      <c r="O3" s="200"/>
      <c r="P3" s="200"/>
      <c r="Q3" s="200"/>
      <c r="R3" s="200"/>
      <c r="S3" s="200"/>
    </row>
    <row r="4" spans="1:19" s="41" customFormat="1" ht="15.75" customHeight="1" x14ac:dyDescent="0.3">
      <c r="A4" s="1356" t="s">
        <v>475</v>
      </c>
      <c r="B4" s="1356"/>
      <c r="C4" s="1356"/>
      <c r="D4" s="1356"/>
      <c r="E4" s="1356"/>
      <c r="F4" s="1356"/>
      <c r="G4" s="1356"/>
      <c r="H4" s="1356"/>
      <c r="I4" s="1356"/>
      <c r="J4" s="1356"/>
      <c r="K4" s="1356"/>
    </row>
    <row r="5" spans="1:19" ht="30.75" x14ac:dyDescent="0.45">
      <c r="B5" t="s">
        <v>931</v>
      </c>
      <c r="D5" s="1102">
        <f>C10*100000</f>
        <v>27400000</v>
      </c>
      <c r="E5" s="1102">
        <f>E6-E9</f>
        <v>1497</v>
      </c>
      <c r="F5" s="1102"/>
      <c r="G5" s="1102"/>
      <c r="H5" s="1102"/>
      <c r="I5" s="1102"/>
      <c r="K5" s="1194"/>
      <c r="M5" s="1172"/>
      <c r="N5" s="1363"/>
      <c r="O5" s="1363"/>
      <c r="P5" s="1363"/>
      <c r="Q5" s="1363"/>
      <c r="R5" s="1354" t="s">
        <v>969</v>
      </c>
      <c r="S5" s="1354"/>
    </row>
    <row r="6" spans="1:19" ht="21" x14ac:dyDescent="0.35">
      <c r="A6" s="858"/>
      <c r="B6" s="858"/>
      <c r="C6" s="1361"/>
      <c r="D6" s="1362"/>
      <c r="E6" s="1175">
        <v>42094</v>
      </c>
      <c r="F6" s="1116" t="s">
        <v>972</v>
      </c>
      <c r="G6" s="1116"/>
      <c r="H6" s="1116" t="s">
        <v>973</v>
      </c>
      <c r="I6" s="1116"/>
      <c r="J6" s="1352" t="s">
        <v>893</v>
      </c>
      <c r="K6" s="1352"/>
      <c r="L6" s="1352" t="s">
        <v>923</v>
      </c>
      <c r="M6" s="1352"/>
      <c r="N6" s="1352" t="s">
        <v>952</v>
      </c>
      <c r="O6" s="1352"/>
      <c r="P6" s="1352" t="s">
        <v>953</v>
      </c>
      <c r="Q6" s="1352"/>
      <c r="R6" s="1352" t="s">
        <v>954</v>
      </c>
      <c r="S6" s="1352"/>
    </row>
    <row r="7" spans="1:19" ht="16.5" customHeight="1" x14ac:dyDescent="0.2">
      <c r="A7" s="1357" t="s">
        <v>889</v>
      </c>
      <c r="B7" s="1349" t="s">
        <v>890</v>
      </c>
      <c r="C7" s="1359" t="s">
        <v>921</v>
      </c>
      <c r="D7" s="1349" t="s">
        <v>891</v>
      </c>
      <c r="E7" s="1134"/>
      <c r="F7" s="1349" t="s">
        <v>894</v>
      </c>
      <c r="G7" s="1349" t="s">
        <v>892</v>
      </c>
      <c r="H7" s="1349" t="s">
        <v>894</v>
      </c>
      <c r="I7" s="1349" t="s">
        <v>892</v>
      </c>
      <c r="J7" s="1349" t="s">
        <v>894</v>
      </c>
      <c r="K7" s="1349" t="s">
        <v>892</v>
      </c>
      <c r="L7" s="1349" t="s">
        <v>894</v>
      </c>
      <c r="M7" s="1349" t="s">
        <v>892</v>
      </c>
      <c r="N7" s="1349" t="s">
        <v>894</v>
      </c>
      <c r="O7" s="1349" t="s">
        <v>892</v>
      </c>
      <c r="P7" s="1349" t="s">
        <v>894</v>
      </c>
      <c r="Q7" s="1349" t="s">
        <v>892</v>
      </c>
      <c r="R7" s="1349" t="s">
        <v>894</v>
      </c>
      <c r="S7" s="1349" t="s">
        <v>892</v>
      </c>
    </row>
    <row r="8" spans="1:19" ht="93" customHeight="1" thickBot="1" x14ac:dyDescent="0.25">
      <c r="A8" s="1358"/>
      <c r="B8" s="1351"/>
      <c r="C8" s="1360"/>
      <c r="D8" s="1351"/>
      <c r="E8" s="1135" t="s">
        <v>978</v>
      </c>
      <c r="F8" s="1351"/>
      <c r="G8" s="1350"/>
      <c r="H8" s="1351"/>
      <c r="I8" s="1350"/>
      <c r="J8" s="1351"/>
      <c r="K8" s="1353"/>
      <c r="L8" s="1351"/>
      <c r="M8" s="1353"/>
      <c r="N8" s="1351"/>
      <c r="O8" s="1353"/>
      <c r="P8" s="1351"/>
      <c r="Q8" s="1353"/>
      <c r="R8" s="1351"/>
      <c r="S8" s="1353"/>
    </row>
    <row r="9" spans="1:19" ht="16.5" customHeight="1" x14ac:dyDescent="0.25">
      <c r="A9" s="859">
        <v>1</v>
      </c>
      <c r="B9" s="860" t="s">
        <v>20</v>
      </c>
      <c r="C9" s="1170">
        <v>63.414634146341456</v>
      </c>
      <c r="D9" s="917">
        <v>1.01E-2</v>
      </c>
      <c r="E9" s="1167">
        <v>40597</v>
      </c>
      <c r="F9" s="904">
        <v>0.64048780487804868</v>
      </c>
      <c r="G9" s="904">
        <v>60.105447154471499</v>
      </c>
      <c r="H9" s="904">
        <v>0.64048780487804902</v>
      </c>
      <c r="I9" s="904">
        <v>59.464959349593499</v>
      </c>
      <c r="J9" s="904">
        <v>0.64049</v>
      </c>
      <c r="K9" s="904">
        <v>58.8244693495935</v>
      </c>
      <c r="L9" s="904">
        <v>0.64049</v>
      </c>
      <c r="M9" s="904">
        <v>58.183979999999998</v>
      </c>
      <c r="N9" s="904">
        <v>0.64048780487804868</v>
      </c>
      <c r="O9" s="904">
        <v>57.543492195121949</v>
      </c>
      <c r="P9" s="904">
        <v>0.64048780487804868</v>
      </c>
      <c r="Q9" s="904">
        <v>56.9030043902439</v>
      </c>
      <c r="R9" s="904">
        <v>0.64048780487804868</v>
      </c>
      <c r="S9" s="904">
        <v>56.262516585365852</v>
      </c>
    </row>
    <row r="10" spans="1:19" ht="15.75" x14ac:dyDescent="0.25">
      <c r="A10" s="861">
        <v>2</v>
      </c>
      <c r="B10" s="735" t="s">
        <v>22</v>
      </c>
      <c r="C10" s="209">
        <v>274</v>
      </c>
      <c r="D10" s="862">
        <v>3.3399999999999999E-2</v>
      </c>
      <c r="E10" s="1167">
        <v>43556</v>
      </c>
      <c r="F10" s="862"/>
      <c r="G10" s="862"/>
      <c r="H10" s="904"/>
      <c r="I10" s="904">
        <v>0</v>
      </c>
      <c r="J10" s="904">
        <v>0</v>
      </c>
      <c r="K10" s="904">
        <v>0</v>
      </c>
      <c r="L10" s="904">
        <v>0</v>
      </c>
      <c r="M10" s="904">
        <v>274</v>
      </c>
      <c r="N10" s="904">
        <v>9.1516000000000002</v>
      </c>
      <c r="O10" s="904">
        <v>264.84840000000003</v>
      </c>
      <c r="P10" s="904">
        <v>9.1516000000000002</v>
      </c>
      <c r="Q10" s="904">
        <v>255.69680000000002</v>
      </c>
      <c r="R10" s="904">
        <v>9.1516000000000002</v>
      </c>
      <c r="S10" s="904">
        <v>246.54520000000002</v>
      </c>
    </row>
    <row r="11" spans="1:19" ht="15.75" x14ac:dyDescent="0.25">
      <c r="A11" s="861">
        <v>3</v>
      </c>
      <c r="B11" s="863" t="s">
        <v>241</v>
      </c>
      <c r="C11" s="209">
        <v>474.33</v>
      </c>
      <c r="D11" s="862">
        <v>5.28E-2</v>
      </c>
      <c r="E11" s="1167">
        <v>43556</v>
      </c>
      <c r="F11" s="862"/>
      <c r="G11" s="862"/>
      <c r="H11" s="904"/>
      <c r="I11" s="904">
        <v>0</v>
      </c>
      <c r="J11" s="904">
        <v>0</v>
      </c>
      <c r="K11" s="904">
        <v>0</v>
      </c>
      <c r="L11" s="904">
        <v>0</v>
      </c>
      <c r="M11" s="904">
        <v>474.33</v>
      </c>
      <c r="N11" s="904">
        <v>25.044623999999999</v>
      </c>
      <c r="O11" s="904">
        <v>449.28537599999999</v>
      </c>
      <c r="P11" s="904">
        <v>25.044623999999999</v>
      </c>
      <c r="Q11" s="904">
        <v>424.24075199999999</v>
      </c>
      <c r="R11" s="904">
        <v>25.044623999999999</v>
      </c>
      <c r="S11" s="904">
        <v>399.19612799999999</v>
      </c>
    </row>
    <row r="12" spans="1:19" ht="15.75" x14ac:dyDescent="0.25">
      <c r="A12" s="861" t="s">
        <v>39</v>
      </c>
      <c r="B12" s="863" t="s">
        <v>240</v>
      </c>
      <c r="C12" s="209"/>
      <c r="D12" s="862">
        <v>5.28E-2</v>
      </c>
      <c r="E12" s="862"/>
      <c r="F12" s="862"/>
      <c r="G12" s="862"/>
      <c r="H12" s="904"/>
      <c r="I12" s="904">
        <v>0</v>
      </c>
      <c r="J12" s="904">
        <v>0</v>
      </c>
      <c r="K12" s="904">
        <v>0</v>
      </c>
      <c r="L12" s="904">
        <v>0</v>
      </c>
      <c r="M12" s="904">
        <v>0</v>
      </c>
      <c r="N12" s="904">
        <v>0</v>
      </c>
      <c r="O12" s="904">
        <v>0</v>
      </c>
      <c r="P12" s="904">
        <v>0</v>
      </c>
      <c r="Q12" s="904">
        <v>0</v>
      </c>
      <c r="R12" s="904">
        <v>0</v>
      </c>
      <c r="S12" s="904">
        <v>0</v>
      </c>
    </row>
    <row r="13" spans="1:19" ht="15.75" x14ac:dyDescent="0.25">
      <c r="A13" s="861" t="s">
        <v>40</v>
      </c>
      <c r="B13" s="863" t="s">
        <v>23</v>
      </c>
      <c r="C13" s="904">
        <v>875</v>
      </c>
      <c r="D13" s="862">
        <v>5.28E-2</v>
      </c>
      <c r="E13" s="1167">
        <v>43556</v>
      </c>
      <c r="F13" s="862"/>
      <c r="G13" s="862"/>
      <c r="H13" s="904"/>
      <c r="I13" s="904">
        <v>0</v>
      </c>
      <c r="J13" s="904">
        <v>0</v>
      </c>
      <c r="K13" s="904">
        <v>0</v>
      </c>
      <c r="L13" s="904">
        <v>0</v>
      </c>
      <c r="M13" s="904">
        <v>875</v>
      </c>
      <c r="N13" s="904">
        <v>46.2</v>
      </c>
      <c r="O13" s="904">
        <v>828.8</v>
      </c>
      <c r="P13" s="904">
        <v>46.2</v>
      </c>
      <c r="Q13" s="904">
        <v>782.59999999999991</v>
      </c>
      <c r="R13" s="904">
        <v>46.2</v>
      </c>
      <c r="S13" s="904">
        <v>736.39999999999986</v>
      </c>
    </row>
    <row r="14" spans="1:19" ht="15.75" x14ac:dyDescent="0.25">
      <c r="A14" s="861" t="s">
        <v>46</v>
      </c>
      <c r="B14" s="863" t="s">
        <v>24</v>
      </c>
      <c r="C14" s="209"/>
      <c r="D14" s="862">
        <v>5.28E-2</v>
      </c>
      <c r="E14" s="862"/>
      <c r="F14" s="862"/>
      <c r="G14" s="862"/>
      <c r="H14" s="904"/>
      <c r="I14" s="904">
        <v>0</v>
      </c>
      <c r="J14" s="904">
        <v>0</v>
      </c>
      <c r="K14" s="904">
        <v>0</v>
      </c>
      <c r="L14" s="904">
        <v>0</v>
      </c>
      <c r="M14" s="904">
        <v>0</v>
      </c>
      <c r="N14" s="904">
        <v>0</v>
      </c>
      <c r="O14" s="904">
        <v>0</v>
      </c>
      <c r="P14" s="904">
        <v>0</v>
      </c>
      <c r="Q14" s="904">
        <v>0</v>
      </c>
      <c r="R14" s="904">
        <v>0</v>
      </c>
      <c r="S14" s="904">
        <v>0</v>
      </c>
    </row>
    <row r="15" spans="1:19" ht="31.5" x14ac:dyDescent="0.25">
      <c r="A15" s="861" t="s">
        <v>44</v>
      </c>
      <c r="B15" s="863" t="s">
        <v>356</v>
      </c>
      <c r="C15" s="209"/>
      <c r="D15" s="862">
        <v>5.28E-2</v>
      </c>
      <c r="E15" s="862"/>
      <c r="F15" s="862"/>
      <c r="G15" s="862"/>
      <c r="H15" s="904"/>
      <c r="I15" s="904">
        <v>0</v>
      </c>
      <c r="J15" s="904">
        <v>0</v>
      </c>
      <c r="K15" s="904">
        <v>0</v>
      </c>
      <c r="L15" s="904">
        <v>0</v>
      </c>
      <c r="M15" s="904">
        <v>0</v>
      </c>
      <c r="N15" s="904">
        <v>0</v>
      </c>
      <c r="O15" s="904">
        <v>0</v>
      </c>
      <c r="P15" s="904">
        <v>0</v>
      </c>
      <c r="Q15" s="904">
        <v>0</v>
      </c>
      <c r="R15" s="904">
        <v>0</v>
      </c>
      <c r="S15" s="904">
        <v>0</v>
      </c>
    </row>
    <row r="16" spans="1:19" ht="15.75" x14ac:dyDescent="0.25">
      <c r="A16" s="861" t="s">
        <v>45</v>
      </c>
      <c r="B16" s="863" t="s">
        <v>25</v>
      </c>
      <c r="C16" s="209"/>
      <c r="D16" s="862">
        <v>5.28E-2</v>
      </c>
      <c r="E16" s="862"/>
      <c r="F16" s="862"/>
      <c r="G16" s="862"/>
      <c r="H16" s="904"/>
      <c r="I16" s="904">
        <v>0</v>
      </c>
      <c r="J16" s="904">
        <v>0</v>
      </c>
      <c r="K16" s="904">
        <v>0</v>
      </c>
      <c r="L16" s="904">
        <v>0</v>
      </c>
      <c r="M16" s="904">
        <v>0</v>
      </c>
      <c r="N16" s="904">
        <v>0</v>
      </c>
      <c r="O16" s="904">
        <v>0</v>
      </c>
      <c r="P16" s="904">
        <v>0</v>
      </c>
      <c r="Q16" s="904">
        <v>0</v>
      </c>
      <c r="R16" s="904">
        <v>0</v>
      </c>
      <c r="S16" s="904">
        <v>0</v>
      </c>
    </row>
    <row r="17" spans="1:19" ht="15.75" x14ac:dyDescent="0.25">
      <c r="A17" s="861" t="s">
        <v>47</v>
      </c>
      <c r="B17" s="863" t="s">
        <v>21</v>
      </c>
      <c r="C17" s="209"/>
      <c r="D17" s="862">
        <v>3.3399999999999999E-2</v>
      </c>
      <c r="E17" s="862"/>
      <c r="F17" s="862"/>
      <c r="G17" s="862"/>
      <c r="H17" s="904"/>
      <c r="I17" s="904">
        <v>0</v>
      </c>
      <c r="J17" s="904">
        <v>0</v>
      </c>
      <c r="K17" s="904">
        <v>0</v>
      </c>
      <c r="L17" s="904">
        <v>0</v>
      </c>
      <c r="M17" s="904">
        <v>0</v>
      </c>
      <c r="N17" s="904">
        <v>0</v>
      </c>
      <c r="O17" s="904">
        <v>0</v>
      </c>
      <c r="P17" s="904">
        <v>0</v>
      </c>
      <c r="Q17" s="904">
        <v>0</v>
      </c>
      <c r="R17" s="904">
        <v>0</v>
      </c>
      <c r="S17" s="904">
        <v>0</v>
      </c>
    </row>
    <row r="18" spans="1:19" ht="15.75" x14ac:dyDescent="0.25">
      <c r="A18" s="861">
        <v>4</v>
      </c>
      <c r="B18" s="863" t="s">
        <v>242</v>
      </c>
      <c r="C18" s="209"/>
      <c r="D18" s="862">
        <v>5.28E-2</v>
      </c>
      <c r="E18" s="1167">
        <v>42420</v>
      </c>
      <c r="F18" s="904">
        <v>0</v>
      </c>
      <c r="G18" s="904">
        <v>0</v>
      </c>
      <c r="H18" s="904">
        <v>0</v>
      </c>
      <c r="I18" s="904">
        <v>0</v>
      </c>
      <c r="J18" s="904">
        <v>0</v>
      </c>
      <c r="K18" s="904"/>
      <c r="L18" s="904">
        <v>0</v>
      </c>
      <c r="M18" s="904"/>
      <c r="N18" s="904">
        <v>0</v>
      </c>
      <c r="O18" s="904">
        <v>0</v>
      </c>
      <c r="P18" s="904">
        <v>0</v>
      </c>
      <c r="Q18" s="904">
        <v>0</v>
      </c>
      <c r="R18" s="904">
        <v>0</v>
      </c>
      <c r="S18" s="904">
        <v>0</v>
      </c>
    </row>
    <row r="19" spans="1:19" ht="15.75" x14ac:dyDescent="0.25">
      <c r="A19" s="861" t="s">
        <v>39</v>
      </c>
      <c r="B19" s="863" t="s">
        <v>240</v>
      </c>
      <c r="C19" s="1171">
        <v>81.274118700000002</v>
      </c>
      <c r="D19" s="862">
        <v>5.28E-2</v>
      </c>
      <c r="E19" s="1167">
        <v>42420</v>
      </c>
      <c r="F19" s="904">
        <v>0.66960791655999996</v>
      </c>
      <c r="G19" s="904">
        <v>80.604510783440006</v>
      </c>
      <c r="H19" s="904">
        <v>4.0176474993599998</v>
      </c>
      <c r="I19" s="904">
        <v>71.404553284079995</v>
      </c>
      <c r="J19" s="904">
        <v>4.2684699999999998</v>
      </c>
      <c r="K19" s="904">
        <v>72.987999584080001</v>
      </c>
      <c r="L19" s="904">
        <v>4.2912734673599999</v>
      </c>
      <c r="M19" s="904">
        <v>68.027119999999996</v>
      </c>
      <c r="N19" s="904">
        <v>4.2912734673599999</v>
      </c>
      <c r="O19" s="904">
        <v>63.735846532639997</v>
      </c>
      <c r="P19" s="904">
        <v>4.2912734673599999</v>
      </c>
      <c r="Q19" s="904">
        <v>59.444573065279997</v>
      </c>
      <c r="R19" s="904">
        <v>4.2912734673599999</v>
      </c>
      <c r="S19" s="904">
        <v>55.153299597919997</v>
      </c>
    </row>
    <row r="20" spans="1:19" ht="15.75" x14ac:dyDescent="0.25">
      <c r="A20" s="861" t="s">
        <v>40</v>
      </c>
      <c r="B20" s="863" t="s">
        <v>23</v>
      </c>
      <c r="C20" s="209">
        <v>794.20665844822304</v>
      </c>
      <c r="D20" s="862">
        <v>5.28E-2</v>
      </c>
      <c r="E20" s="1167">
        <v>42420</v>
      </c>
      <c r="F20" s="904">
        <v>6.1572957463443609</v>
      </c>
      <c r="G20" s="904">
        <v>788.04936270187864</v>
      </c>
      <c r="H20" s="904">
        <v>40.1948552780662</v>
      </c>
      <c r="I20" s="904">
        <v>714.91404742381201</v>
      </c>
      <c r="J20" s="904">
        <v>40.629669999999997</v>
      </c>
      <c r="K20" s="904">
        <v>707.22484182381197</v>
      </c>
      <c r="L20" s="904">
        <v>41.934111566066179</v>
      </c>
      <c r="M20" s="904">
        <v>665.29073000000005</v>
      </c>
      <c r="N20" s="904">
        <v>41.934111566066179</v>
      </c>
      <c r="O20" s="904">
        <v>623.35661843393382</v>
      </c>
      <c r="P20" s="904">
        <v>41.934111566066179</v>
      </c>
      <c r="Q20" s="904">
        <v>581.4225068678677</v>
      </c>
      <c r="R20" s="904">
        <v>41.934111566066179</v>
      </c>
      <c r="S20" s="904">
        <v>539.48839530180157</v>
      </c>
    </row>
    <row r="21" spans="1:19" ht="15.75" x14ac:dyDescent="0.25">
      <c r="A21" s="861" t="s">
        <v>46</v>
      </c>
      <c r="B21" s="863" t="s">
        <v>24</v>
      </c>
      <c r="C21" s="209"/>
      <c r="D21" s="862">
        <v>5.28E-2</v>
      </c>
      <c r="E21" s="862"/>
      <c r="F21" s="862"/>
      <c r="G21" s="862"/>
      <c r="H21" s="904"/>
      <c r="I21" s="904">
        <v>0</v>
      </c>
      <c r="J21" s="904">
        <v>0</v>
      </c>
      <c r="K21" s="904">
        <v>0</v>
      </c>
      <c r="L21" s="904">
        <v>0</v>
      </c>
      <c r="M21" s="904">
        <v>0</v>
      </c>
      <c r="N21" s="904">
        <v>0</v>
      </c>
      <c r="O21" s="904">
        <v>0</v>
      </c>
      <c r="P21" s="904">
        <v>0</v>
      </c>
      <c r="Q21" s="904">
        <v>0</v>
      </c>
      <c r="R21" s="904">
        <v>0</v>
      </c>
      <c r="S21" s="904">
        <v>0</v>
      </c>
    </row>
    <row r="22" spans="1:19" ht="31.5" x14ac:dyDescent="0.25">
      <c r="A22" s="861" t="s">
        <v>44</v>
      </c>
      <c r="B22" s="863" t="s">
        <v>356</v>
      </c>
      <c r="C22" s="209"/>
      <c r="D22" s="862">
        <v>5.28E-2</v>
      </c>
      <c r="E22" s="862"/>
      <c r="F22" s="862"/>
      <c r="G22" s="862"/>
      <c r="H22" s="904"/>
      <c r="I22" s="904">
        <v>0</v>
      </c>
      <c r="J22" s="904">
        <v>0</v>
      </c>
      <c r="K22" s="904">
        <v>0</v>
      </c>
      <c r="L22" s="904">
        <v>0</v>
      </c>
      <c r="M22" s="904">
        <v>0</v>
      </c>
      <c r="N22" s="904">
        <v>0</v>
      </c>
      <c r="O22" s="904">
        <v>0</v>
      </c>
      <c r="P22" s="904">
        <v>0</v>
      </c>
      <c r="Q22" s="904">
        <v>0</v>
      </c>
      <c r="R22" s="904">
        <v>0</v>
      </c>
      <c r="S22" s="904">
        <v>0</v>
      </c>
    </row>
    <row r="23" spans="1:19" ht="15.75" x14ac:dyDescent="0.25">
      <c r="A23" s="861" t="s">
        <v>45</v>
      </c>
      <c r="B23" s="863" t="s">
        <v>25</v>
      </c>
      <c r="C23" s="209"/>
      <c r="D23" s="862">
        <v>5.28E-2</v>
      </c>
      <c r="E23" s="862"/>
      <c r="F23" s="862"/>
      <c r="G23" s="862"/>
      <c r="H23" s="904"/>
      <c r="I23" s="904">
        <v>0</v>
      </c>
      <c r="J23" s="904">
        <v>0</v>
      </c>
      <c r="K23" s="904">
        <v>0</v>
      </c>
      <c r="L23" s="904">
        <v>0</v>
      </c>
      <c r="M23" s="904">
        <v>0</v>
      </c>
      <c r="N23" s="904">
        <v>0</v>
      </c>
      <c r="O23" s="904">
        <v>0</v>
      </c>
      <c r="P23" s="904">
        <v>0</v>
      </c>
      <c r="Q23" s="904">
        <v>0</v>
      </c>
      <c r="R23" s="904">
        <v>0</v>
      </c>
      <c r="S23" s="904">
        <v>0</v>
      </c>
    </row>
    <row r="24" spans="1:19" ht="15.75" x14ac:dyDescent="0.25">
      <c r="A24" s="861" t="s">
        <v>47</v>
      </c>
      <c r="B24" s="863" t="s">
        <v>886</v>
      </c>
      <c r="C24" s="209"/>
      <c r="D24" s="862">
        <v>5.28E-2</v>
      </c>
      <c r="E24" s="1167"/>
      <c r="F24" s="862"/>
      <c r="G24" s="862"/>
      <c r="H24" s="904"/>
      <c r="I24" s="904">
        <v>0</v>
      </c>
      <c r="J24" s="904">
        <v>0</v>
      </c>
      <c r="K24" s="904">
        <v>0</v>
      </c>
      <c r="L24" s="904">
        <v>0</v>
      </c>
      <c r="M24" s="904">
        <v>0</v>
      </c>
      <c r="N24" s="904">
        <v>0</v>
      </c>
      <c r="O24" s="904">
        <v>0</v>
      </c>
      <c r="P24" s="904">
        <v>0</v>
      </c>
      <c r="Q24" s="904">
        <v>0</v>
      </c>
      <c r="R24" s="904">
        <v>0</v>
      </c>
      <c r="S24" s="904">
        <v>0</v>
      </c>
    </row>
    <row r="25" spans="1:19" ht="15.75" x14ac:dyDescent="0.25">
      <c r="A25" s="864">
        <v>5</v>
      </c>
      <c r="B25" s="863" t="s">
        <v>26</v>
      </c>
      <c r="C25" s="209"/>
      <c r="D25" s="862">
        <v>6.3299999999999995E-2</v>
      </c>
      <c r="E25" s="862"/>
      <c r="F25" s="862"/>
      <c r="G25" s="862"/>
      <c r="H25" s="904"/>
      <c r="I25" s="904">
        <v>0</v>
      </c>
      <c r="J25" s="904">
        <v>0</v>
      </c>
      <c r="K25" s="904">
        <v>0</v>
      </c>
      <c r="L25" s="904">
        <v>0</v>
      </c>
      <c r="M25" s="904">
        <v>0</v>
      </c>
      <c r="N25" s="904">
        <v>0</v>
      </c>
      <c r="O25" s="904">
        <v>0</v>
      </c>
      <c r="P25" s="904">
        <v>0</v>
      </c>
      <c r="Q25" s="904">
        <v>0</v>
      </c>
      <c r="R25" s="904">
        <v>0</v>
      </c>
      <c r="S25" s="904">
        <v>0</v>
      </c>
    </row>
    <row r="26" spans="1:19" ht="15.75" x14ac:dyDescent="0.25">
      <c r="A26" s="861">
        <v>6</v>
      </c>
      <c r="B26" s="863" t="s">
        <v>27</v>
      </c>
      <c r="C26" s="209"/>
      <c r="D26" s="209"/>
      <c r="E26" s="209"/>
      <c r="F26" s="209"/>
      <c r="G26" s="209"/>
      <c r="H26" s="904"/>
      <c r="I26" s="904">
        <v>0</v>
      </c>
      <c r="J26" s="904">
        <v>0</v>
      </c>
      <c r="K26" s="904">
        <v>0</v>
      </c>
      <c r="L26" s="904">
        <v>0</v>
      </c>
      <c r="M26" s="904">
        <v>0</v>
      </c>
      <c r="N26" s="904">
        <v>0</v>
      </c>
      <c r="O26" s="904">
        <v>0</v>
      </c>
      <c r="P26" s="904">
        <v>0</v>
      </c>
      <c r="Q26" s="904">
        <v>0</v>
      </c>
      <c r="R26" s="904">
        <v>0</v>
      </c>
      <c r="S26" s="904">
        <v>0</v>
      </c>
    </row>
    <row r="27" spans="1:19" ht="15.75" x14ac:dyDescent="0.25">
      <c r="A27" s="861">
        <v>7</v>
      </c>
      <c r="B27" s="735" t="s">
        <v>56</v>
      </c>
      <c r="C27" s="209"/>
      <c r="D27" s="209"/>
      <c r="E27" s="209"/>
      <c r="F27" s="209"/>
      <c r="G27" s="209"/>
      <c r="H27" s="904"/>
      <c r="I27" s="904">
        <v>0</v>
      </c>
      <c r="J27" s="904">
        <v>0</v>
      </c>
      <c r="K27" s="904">
        <v>0</v>
      </c>
      <c r="L27" s="904">
        <v>0</v>
      </c>
      <c r="M27" s="904">
        <v>0</v>
      </c>
      <c r="N27" s="904">
        <v>0</v>
      </c>
      <c r="O27" s="904">
        <v>0</v>
      </c>
      <c r="P27" s="904">
        <v>0</v>
      </c>
      <c r="Q27" s="904">
        <v>0</v>
      </c>
      <c r="R27" s="904">
        <v>0</v>
      </c>
      <c r="S27" s="904">
        <v>0</v>
      </c>
    </row>
    <row r="28" spans="1:19" ht="15.75" x14ac:dyDescent="0.25">
      <c r="A28" s="861">
        <v>8</v>
      </c>
      <c r="B28" s="735" t="s">
        <v>28</v>
      </c>
      <c r="C28" s="209"/>
      <c r="D28" s="209"/>
      <c r="E28" s="209"/>
      <c r="F28" s="209"/>
      <c r="G28" s="209"/>
      <c r="H28" s="904"/>
      <c r="I28" s="904">
        <v>0</v>
      </c>
      <c r="J28" s="904">
        <v>0</v>
      </c>
      <c r="K28" s="904">
        <v>0</v>
      </c>
      <c r="L28" s="904">
        <v>0</v>
      </c>
      <c r="M28" s="904">
        <v>0</v>
      </c>
      <c r="N28" s="904">
        <v>0</v>
      </c>
      <c r="O28" s="904">
        <v>0</v>
      </c>
      <c r="P28" s="904">
        <v>0</v>
      </c>
      <c r="Q28" s="904">
        <v>0</v>
      </c>
      <c r="R28" s="904">
        <v>0</v>
      </c>
      <c r="S28" s="904">
        <v>0</v>
      </c>
    </row>
    <row r="29" spans="1:19" ht="15.75" x14ac:dyDescent="0.25">
      <c r="A29" s="861">
        <f>A28+1</f>
        <v>9</v>
      </c>
      <c r="B29" s="735" t="s">
        <v>55</v>
      </c>
      <c r="C29" s="209"/>
      <c r="D29" s="209"/>
      <c r="E29" s="209"/>
      <c r="F29" s="209"/>
      <c r="G29" s="209"/>
      <c r="H29" s="904"/>
      <c r="I29" s="904">
        <v>0</v>
      </c>
      <c r="J29" s="904">
        <v>0</v>
      </c>
      <c r="K29" s="904">
        <v>0</v>
      </c>
      <c r="L29" s="904">
        <v>0</v>
      </c>
      <c r="M29" s="904">
        <v>0</v>
      </c>
      <c r="N29" s="904">
        <v>0</v>
      </c>
      <c r="O29" s="904">
        <v>0</v>
      </c>
      <c r="P29" s="904">
        <v>0</v>
      </c>
      <c r="Q29" s="904">
        <v>0</v>
      </c>
      <c r="R29" s="904">
        <v>0</v>
      </c>
      <c r="S29" s="904">
        <v>0</v>
      </c>
    </row>
    <row r="30" spans="1:19" ht="31.5" x14ac:dyDescent="0.25">
      <c r="A30" s="861">
        <f>A29+1</f>
        <v>10</v>
      </c>
      <c r="B30" s="865" t="s">
        <v>29</v>
      </c>
      <c r="C30" s="209"/>
      <c r="D30" s="209"/>
      <c r="E30" s="209"/>
      <c r="F30" s="209"/>
      <c r="G30" s="209"/>
      <c r="H30" s="904"/>
      <c r="I30" s="904">
        <v>0</v>
      </c>
      <c r="J30" s="904">
        <v>0</v>
      </c>
      <c r="K30" s="904">
        <v>0</v>
      </c>
      <c r="L30" s="904">
        <v>0</v>
      </c>
      <c r="M30" s="904">
        <v>0</v>
      </c>
      <c r="N30" s="904">
        <v>0</v>
      </c>
      <c r="O30" s="904">
        <v>0</v>
      </c>
      <c r="P30" s="904">
        <v>0</v>
      </c>
      <c r="Q30" s="904">
        <v>0</v>
      </c>
      <c r="R30" s="904">
        <v>0</v>
      </c>
      <c r="S30" s="904">
        <v>0</v>
      </c>
    </row>
    <row r="31" spans="1:19" ht="31.5" x14ac:dyDescent="0.25">
      <c r="A31" s="861">
        <f>A30+1</f>
        <v>11</v>
      </c>
      <c r="B31" s="863" t="s">
        <v>0</v>
      </c>
      <c r="C31" s="209"/>
      <c r="D31" s="209"/>
      <c r="E31" s="209"/>
      <c r="F31" s="209"/>
      <c r="G31" s="209"/>
      <c r="H31" s="904"/>
      <c r="I31" s="904">
        <v>0</v>
      </c>
      <c r="J31" s="904">
        <v>0</v>
      </c>
      <c r="K31" s="904">
        <v>0</v>
      </c>
      <c r="L31" s="904">
        <v>0</v>
      </c>
      <c r="M31" s="904">
        <v>0</v>
      </c>
      <c r="N31" s="904">
        <v>0</v>
      </c>
      <c r="O31" s="904">
        <v>0</v>
      </c>
      <c r="P31" s="904">
        <v>0</v>
      </c>
      <c r="Q31" s="904">
        <v>0</v>
      </c>
      <c r="R31" s="904">
        <v>0</v>
      </c>
      <c r="S31" s="904">
        <v>0</v>
      </c>
    </row>
    <row r="32" spans="1:19" ht="31.5" x14ac:dyDescent="0.25">
      <c r="A32" s="861">
        <f>A31+1</f>
        <v>12</v>
      </c>
      <c r="B32" s="865" t="s">
        <v>30</v>
      </c>
      <c r="C32" s="209"/>
      <c r="D32" s="209"/>
      <c r="E32" s="209"/>
      <c r="F32" s="209"/>
      <c r="G32" s="209"/>
      <c r="H32" s="904"/>
      <c r="I32" s="904">
        <v>0</v>
      </c>
      <c r="J32" s="904">
        <v>0</v>
      </c>
      <c r="K32" s="904">
        <v>0</v>
      </c>
      <c r="L32" s="904">
        <v>0</v>
      </c>
      <c r="M32" s="904">
        <v>0</v>
      </c>
      <c r="N32" s="904">
        <v>0</v>
      </c>
      <c r="O32" s="904">
        <v>0</v>
      </c>
      <c r="P32" s="904">
        <v>0</v>
      </c>
      <c r="Q32" s="904">
        <v>0</v>
      </c>
      <c r="R32" s="904">
        <v>0</v>
      </c>
      <c r="S32" s="904">
        <v>0</v>
      </c>
    </row>
    <row r="33" spans="1:19" ht="15.75" x14ac:dyDescent="0.25">
      <c r="A33" s="861">
        <v>13</v>
      </c>
      <c r="B33" s="866" t="s">
        <v>295</v>
      </c>
      <c r="C33" s="449">
        <v>0.83333330000000005</v>
      </c>
      <c r="D33" s="1168">
        <v>0.15</v>
      </c>
      <c r="E33" s="1167">
        <v>42719</v>
      </c>
      <c r="F33" s="449"/>
      <c r="G33" s="449"/>
      <c r="H33" s="904">
        <v>3.1249998750000001E-2</v>
      </c>
      <c r="I33" s="904">
        <v>0.80208330125000005</v>
      </c>
      <c r="J33" s="904">
        <v>0.124999995</v>
      </c>
      <c r="K33" s="904">
        <v>0.67708330625000002</v>
      </c>
      <c r="L33" s="904">
        <v>0.124999995</v>
      </c>
      <c r="M33" s="904">
        <v>0.55208000000000002</v>
      </c>
      <c r="N33" s="904">
        <v>0.124999995</v>
      </c>
      <c r="O33" s="904">
        <v>0.42708000499999998</v>
      </c>
      <c r="P33" s="904">
        <v>0.124999995</v>
      </c>
      <c r="Q33" s="904">
        <v>0.30208000999999995</v>
      </c>
      <c r="R33" s="904">
        <v>0.124999995</v>
      </c>
      <c r="S33" s="904">
        <v>0.17708001499999995</v>
      </c>
    </row>
    <row r="34" spans="1:19" ht="15.75" x14ac:dyDescent="0.25">
      <c r="A34" s="861">
        <v>13</v>
      </c>
      <c r="B34" s="866" t="s">
        <v>295</v>
      </c>
      <c r="C34" s="449">
        <v>0.84099999999999997</v>
      </c>
      <c r="D34" s="1168">
        <v>0.15</v>
      </c>
      <c r="E34" s="1167">
        <v>42783</v>
      </c>
      <c r="F34" s="449"/>
      <c r="G34" s="449"/>
      <c r="H34" s="904">
        <v>1.0512499999999999E-2</v>
      </c>
      <c r="I34" s="904">
        <v>0.83048749999999993</v>
      </c>
      <c r="J34" s="904">
        <v>0.12614999999999998</v>
      </c>
      <c r="K34" s="904">
        <v>0.70433749999999995</v>
      </c>
      <c r="L34" s="904">
        <v>0.12614999999999998</v>
      </c>
      <c r="M34" s="904">
        <v>0.57818749999999997</v>
      </c>
      <c r="N34" s="904">
        <v>0.12614999999999998</v>
      </c>
      <c r="O34" s="904">
        <v>0.45203749999999998</v>
      </c>
      <c r="P34" s="904">
        <v>0.12614999999999998</v>
      </c>
      <c r="Q34" s="904">
        <v>0.3258875</v>
      </c>
      <c r="R34" s="904">
        <v>0.12614999999999998</v>
      </c>
      <c r="S34" s="904">
        <v>0.19973750000000001</v>
      </c>
    </row>
    <row r="35" spans="1:19" ht="15.75" x14ac:dyDescent="0.25">
      <c r="A35" s="861">
        <v>15</v>
      </c>
      <c r="B35" s="863" t="s">
        <v>995</v>
      </c>
      <c r="C35" s="209">
        <v>0.19059999999999999</v>
      </c>
      <c r="D35" s="1168">
        <v>0.15</v>
      </c>
      <c r="E35" s="1167">
        <v>43060</v>
      </c>
      <c r="F35" s="209"/>
      <c r="G35" s="209"/>
      <c r="H35" s="904"/>
      <c r="I35" s="904">
        <v>0</v>
      </c>
      <c r="J35" s="904">
        <v>1.1912499999999999E-2</v>
      </c>
      <c r="K35" s="904">
        <v>0.1786875</v>
      </c>
      <c r="L35" s="904">
        <v>2.8589999999999997E-2</v>
      </c>
      <c r="M35" s="904">
        <v>0.15009749999999999</v>
      </c>
      <c r="N35" s="1193">
        <v>2.8589999999999997E-2</v>
      </c>
      <c r="O35" s="904">
        <v>0.12150749999999999</v>
      </c>
      <c r="P35" s="904">
        <v>2.8589999999999997E-2</v>
      </c>
      <c r="Q35" s="904">
        <v>9.2917499999999986E-2</v>
      </c>
      <c r="R35" s="904">
        <v>2.8589999999999997E-2</v>
      </c>
      <c r="S35" s="904">
        <v>6.4327499999999982E-2</v>
      </c>
    </row>
    <row r="36" spans="1:19" ht="16.5" x14ac:dyDescent="0.3">
      <c r="A36" s="861"/>
      <c r="B36" s="672" t="s">
        <v>296</v>
      </c>
      <c r="C36" s="867">
        <v>2564.0903445945642</v>
      </c>
      <c r="D36" s="875"/>
      <c r="E36" s="875"/>
      <c r="F36" s="875">
        <v>7.4673914677824094</v>
      </c>
      <c r="G36" s="875">
        <v>928.75932063979008</v>
      </c>
      <c r="H36" s="875">
        <v>44.894753081054247</v>
      </c>
      <c r="I36" s="875">
        <v>847.41613085873553</v>
      </c>
      <c r="J36" s="875">
        <v>45.801692495000005</v>
      </c>
      <c r="K36" s="875">
        <v>840.5974190637354</v>
      </c>
      <c r="L36" s="875">
        <v>47.145615028426185</v>
      </c>
      <c r="M36" s="904">
        <v>2416.1121949999997</v>
      </c>
      <c r="N36" s="875">
        <v>127.54183683330422</v>
      </c>
      <c r="O36" s="875">
        <v>2288.5703581666958</v>
      </c>
      <c r="P36" s="875">
        <v>127.54183683330422</v>
      </c>
      <c r="Q36" s="875">
        <v>2161.0285213333914</v>
      </c>
      <c r="R36" s="875">
        <v>127.54183683330422</v>
      </c>
      <c r="S36" s="875">
        <v>2033.4866845000874</v>
      </c>
    </row>
    <row r="37" spans="1:19" x14ac:dyDescent="0.2">
      <c r="C37" s="1119"/>
      <c r="G37" s="1119"/>
      <c r="H37" s="1102">
        <v>4489475.308105425</v>
      </c>
      <c r="I37" s="1102"/>
      <c r="J37" s="1102">
        <v>4580169.2495000008</v>
      </c>
      <c r="K37" s="1102"/>
      <c r="L37" s="1102"/>
      <c r="M37" s="1102"/>
      <c r="N37" s="1102"/>
      <c r="O37" s="1102"/>
      <c r="P37" s="1102"/>
      <c r="Q37" s="1102"/>
      <c r="R37" s="1102"/>
      <c r="S37" s="1102"/>
    </row>
    <row r="38" spans="1:19" x14ac:dyDescent="0.2">
      <c r="C38" s="1119"/>
      <c r="H38" s="1172"/>
      <c r="I38" s="1119"/>
      <c r="M38" s="1102"/>
    </row>
    <row r="39" spans="1:19" x14ac:dyDescent="0.2">
      <c r="I39" s="1119"/>
      <c r="J39" s="1172"/>
      <c r="K39" s="1192"/>
      <c r="M39" s="1192"/>
    </row>
    <row r="40" spans="1:19" ht="2.25" customHeight="1" x14ac:dyDescent="0.2"/>
    <row r="41" spans="1:19" hidden="1" x14ac:dyDescent="0.2"/>
    <row r="42" spans="1:19" hidden="1" x14ac:dyDescent="0.2"/>
    <row r="43" spans="1:19" hidden="1" x14ac:dyDescent="0.2"/>
  </sheetData>
  <mergeCells count="29">
    <mergeCell ref="N7:N8"/>
    <mergeCell ref="O7:O8"/>
    <mergeCell ref="P5:Q5"/>
    <mergeCell ref="P6:Q6"/>
    <mergeCell ref="P7:P8"/>
    <mergeCell ref="Q7:Q8"/>
    <mergeCell ref="R5:S5"/>
    <mergeCell ref="A2:K2"/>
    <mergeCell ref="A4:K4"/>
    <mergeCell ref="J7:J8"/>
    <mergeCell ref="K7:K8"/>
    <mergeCell ref="A7:A8"/>
    <mergeCell ref="B7:B8"/>
    <mergeCell ref="C7:C8"/>
    <mergeCell ref="D7:D8"/>
    <mergeCell ref="C6:D6"/>
    <mergeCell ref="J6:K6"/>
    <mergeCell ref="R6:S6"/>
    <mergeCell ref="R7:R8"/>
    <mergeCell ref="S7:S8"/>
    <mergeCell ref="N5:O5"/>
    <mergeCell ref="N6:O6"/>
    <mergeCell ref="I7:I8"/>
    <mergeCell ref="F7:F8"/>
    <mergeCell ref="G7:G8"/>
    <mergeCell ref="H7:H8"/>
    <mergeCell ref="L6:M6"/>
    <mergeCell ref="L7:L8"/>
    <mergeCell ref="M7:M8"/>
  </mergeCells>
  <pageMargins left="0.70866141732283472" right="0.70866141732283472" top="0.74803149606299213" bottom="0.74803149606299213" header="0.31496062992125984" footer="0.31496062992125984"/>
  <pageSetup paperSize="8" scale="68" orientation="landscape" r:id="rId1"/>
  <rowBreaks count="2" manualBreakCount="2">
    <brk id="39" max="13" man="1"/>
    <brk id="43" max="11" man="1"/>
  </rowBreaks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M52"/>
  <sheetViews>
    <sheetView topLeftCell="A6" zoomScale="90" zoomScaleNormal="90" zoomScaleSheetLayoutView="65" workbookViewId="0">
      <selection activeCell="E11" sqref="E11:K49"/>
    </sheetView>
  </sheetViews>
  <sheetFormatPr defaultColWidth="10.6640625" defaultRowHeight="12.75" x14ac:dyDescent="0.2"/>
  <cols>
    <col min="1" max="1" width="6.5" style="91" customWidth="1"/>
    <col min="2" max="2" width="65" style="91" customWidth="1"/>
    <col min="3" max="4" width="19.6640625" style="91" customWidth="1"/>
    <col min="5" max="5" width="18.1640625" style="91" customWidth="1"/>
    <col min="6" max="6" width="19.33203125" style="91" customWidth="1"/>
    <col min="7" max="7" width="20" style="91" customWidth="1"/>
    <col min="8" max="8" width="19" style="91" customWidth="1"/>
    <col min="9" max="9" width="18.83203125" style="91" customWidth="1"/>
    <col min="10" max="10" width="19.5" style="91" customWidth="1"/>
    <col min="11" max="11" width="15.5" style="91" customWidth="1"/>
    <col min="12" max="12" width="13.1640625" style="91" customWidth="1"/>
    <col min="13" max="259" width="10.6640625" style="91"/>
    <col min="260" max="260" width="6.5" style="91" customWidth="1"/>
    <col min="261" max="261" width="95.5" style="91" customWidth="1"/>
    <col min="262" max="262" width="21.1640625" style="91" customWidth="1"/>
    <col min="263" max="263" width="20.83203125" style="91" customWidth="1"/>
    <col min="264" max="264" width="15.33203125" style="91" customWidth="1"/>
    <col min="265" max="265" width="17.83203125" style="91" customWidth="1"/>
    <col min="266" max="266" width="38.6640625" style="91" customWidth="1"/>
    <col min="267" max="267" width="15.5" style="91" customWidth="1"/>
    <col min="268" max="268" width="13.1640625" style="91" customWidth="1"/>
    <col min="269" max="515" width="10.6640625" style="91"/>
    <col min="516" max="516" width="6.5" style="91" customWidth="1"/>
    <col min="517" max="517" width="95.5" style="91" customWidth="1"/>
    <col min="518" max="518" width="21.1640625" style="91" customWidth="1"/>
    <col min="519" max="519" width="20.83203125" style="91" customWidth="1"/>
    <col min="520" max="520" width="15.33203125" style="91" customWidth="1"/>
    <col min="521" max="521" width="17.83203125" style="91" customWidth="1"/>
    <col min="522" max="522" width="38.6640625" style="91" customWidth="1"/>
    <col min="523" max="523" width="15.5" style="91" customWidth="1"/>
    <col min="524" max="524" width="13.1640625" style="91" customWidth="1"/>
    <col min="525" max="771" width="10.6640625" style="91"/>
    <col min="772" max="772" width="6.5" style="91" customWidth="1"/>
    <col min="773" max="773" width="95.5" style="91" customWidth="1"/>
    <col min="774" max="774" width="21.1640625" style="91" customWidth="1"/>
    <col min="775" max="775" width="20.83203125" style="91" customWidth="1"/>
    <col min="776" max="776" width="15.33203125" style="91" customWidth="1"/>
    <col min="777" max="777" width="17.83203125" style="91" customWidth="1"/>
    <col min="778" max="778" width="38.6640625" style="91" customWidth="1"/>
    <col min="779" max="779" width="15.5" style="91" customWidth="1"/>
    <col min="780" max="780" width="13.1640625" style="91" customWidth="1"/>
    <col min="781" max="1027" width="10.6640625" style="91"/>
    <col min="1028" max="1028" width="6.5" style="91" customWidth="1"/>
    <col min="1029" max="1029" width="95.5" style="91" customWidth="1"/>
    <col min="1030" max="1030" width="21.1640625" style="91" customWidth="1"/>
    <col min="1031" max="1031" width="20.83203125" style="91" customWidth="1"/>
    <col min="1032" max="1032" width="15.33203125" style="91" customWidth="1"/>
    <col min="1033" max="1033" width="17.83203125" style="91" customWidth="1"/>
    <col min="1034" max="1034" width="38.6640625" style="91" customWidth="1"/>
    <col min="1035" max="1035" width="15.5" style="91" customWidth="1"/>
    <col min="1036" max="1036" width="13.1640625" style="91" customWidth="1"/>
    <col min="1037" max="1283" width="10.6640625" style="91"/>
    <col min="1284" max="1284" width="6.5" style="91" customWidth="1"/>
    <col min="1285" max="1285" width="95.5" style="91" customWidth="1"/>
    <col min="1286" max="1286" width="21.1640625" style="91" customWidth="1"/>
    <col min="1287" max="1287" width="20.83203125" style="91" customWidth="1"/>
    <col min="1288" max="1288" width="15.33203125" style="91" customWidth="1"/>
    <col min="1289" max="1289" width="17.83203125" style="91" customWidth="1"/>
    <col min="1290" max="1290" width="38.6640625" style="91" customWidth="1"/>
    <col min="1291" max="1291" width="15.5" style="91" customWidth="1"/>
    <col min="1292" max="1292" width="13.1640625" style="91" customWidth="1"/>
    <col min="1293" max="1539" width="10.6640625" style="91"/>
    <col min="1540" max="1540" width="6.5" style="91" customWidth="1"/>
    <col min="1541" max="1541" width="95.5" style="91" customWidth="1"/>
    <col min="1542" max="1542" width="21.1640625" style="91" customWidth="1"/>
    <col min="1543" max="1543" width="20.83203125" style="91" customWidth="1"/>
    <col min="1544" max="1544" width="15.33203125" style="91" customWidth="1"/>
    <col min="1545" max="1545" width="17.83203125" style="91" customWidth="1"/>
    <col min="1546" max="1546" width="38.6640625" style="91" customWidth="1"/>
    <col min="1547" max="1547" width="15.5" style="91" customWidth="1"/>
    <col min="1548" max="1548" width="13.1640625" style="91" customWidth="1"/>
    <col min="1549" max="1795" width="10.6640625" style="91"/>
    <col min="1796" max="1796" width="6.5" style="91" customWidth="1"/>
    <col min="1797" max="1797" width="95.5" style="91" customWidth="1"/>
    <col min="1798" max="1798" width="21.1640625" style="91" customWidth="1"/>
    <col min="1799" max="1799" width="20.83203125" style="91" customWidth="1"/>
    <col min="1800" max="1800" width="15.33203125" style="91" customWidth="1"/>
    <col min="1801" max="1801" width="17.83203125" style="91" customWidth="1"/>
    <col min="1802" max="1802" width="38.6640625" style="91" customWidth="1"/>
    <col min="1803" max="1803" width="15.5" style="91" customWidth="1"/>
    <col min="1804" max="1804" width="13.1640625" style="91" customWidth="1"/>
    <col min="1805" max="2051" width="10.6640625" style="91"/>
    <col min="2052" max="2052" width="6.5" style="91" customWidth="1"/>
    <col min="2053" max="2053" width="95.5" style="91" customWidth="1"/>
    <col min="2054" max="2054" width="21.1640625" style="91" customWidth="1"/>
    <col min="2055" max="2055" width="20.83203125" style="91" customWidth="1"/>
    <col min="2056" max="2056" width="15.33203125" style="91" customWidth="1"/>
    <col min="2057" max="2057" width="17.83203125" style="91" customWidth="1"/>
    <col min="2058" max="2058" width="38.6640625" style="91" customWidth="1"/>
    <col min="2059" max="2059" width="15.5" style="91" customWidth="1"/>
    <col min="2060" max="2060" width="13.1640625" style="91" customWidth="1"/>
    <col min="2061" max="2307" width="10.6640625" style="91"/>
    <col min="2308" max="2308" width="6.5" style="91" customWidth="1"/>
    <col min="2309" max="2309" width="95.5" style="91" customWidth="1"/>
    <col min="2310" max="2310" width="21.1640625" style="91" customWidth="1"/>
    <col min="2311" max="2311" width="20.83203125" style="91" customWidth="1"/>
    <col min="2312" max="2312" width="15.33203125" style="91" customWidth="1"/>
    <col min="2313" max="2313" width="17.83203125" style="91" customWidth="1"/>
    <col min="2314" max="2314" width="38.6640625" style="91" customWidth="1"/>
    <col min="2315" max="2315" width="15.5" style="91" customWidth="1"/>
    <col min="2316" max="2316" width="13.1640625" style="91" customWidth="1"/>
    <col min="2317" max="2563" width="10.6640625" style="91"/>
    <col min="2564" max="2564" width="6.5" style="91" customWidth="1"/>
    <col min="2565" max="2565" width="95.5" style="91" customWidth="1"/>
    <col min="2566" max="2566" width="21.1640625" style="91" customWidth="1"/>
    <col min="2567" max="2567" width="20.83203125" style="91" customWidth="1"/>
    <col min="2568" max="2568" width="15.33203125" style="91" customWidth="1"/>
    <col min="2569" max="2569" width="17.83203125" style="91" customWidth="1"/>
    <col min="2570" max="2570" width="38.6640625" style="91" customWidth="1"/>
    <col min="2571" max="2571" width="15.5" style="91" customWidth="1"/>
    <col min="2572" max="2572" width="13.1640625" style="91" customWidth="1"/>
    <col min="2573" max="2819" width="10.6640625" style="91"/>
    <col min="2820" max="2820" width="6.5" style="91" customWidth="1"/>
    <col min="2821" max="2821" width="95.5" style="91" customWidth="1"/>
    <col min="2822" max="2822" width="21.1640625" style="91" customWidth="1"/>
    <col min="2823" max="2823" width="20.83203125" style="91" customWidth="1"/>
    <col min="2824" max="2824" width="15.33203125" style="91" customWidth="1"/>
    <col min="2825" max="2825" width="17.83203125" style="91" customWidth="1"/>
    <col min="2826" max="2826" width="38.6640625" style="91" customWidth="1"/>
    <col min="2827" max="2827" width="15.5" style="91" customWidth="1"/>
    <col min="2828" max="2828" width="13.1640625" style="91" customWidth="1"/>
    <col min="2829" max="3075" width="10.6640625" style="91"/>
    <col min="3076" max="3076" width="6.5" style="91" customWidth="1"/>
    <col min="3077" max="3077" width="95.5" style="91" customWidth="1"/>
    <col min="3078" max="3078" width="21.1640625" style="91" customWidth="1"/>
    <col min="3079" max="3079" width="20.83203125" style="91" customWidth="1"/>
    <col min="3080" max="3080" width="15.33203125" style="91" customWidth="1"/>
    <col min="3081" max="3081" width="17.83203125" style="91" customWidth="1"/>
    <col min="3082" max="3082" width="38.6640625" style="91" customWidth="1"/>
    <col min="3083" max="3083" width="15.5" style="91" customWidth="1"/>
    <col min="3084" max="3084" width="13.1640625" style="91" customWidth="1"/>
    <col min="3085" max="3331" width="10.6640625" style="91"/>
    <col min="3332" max="3332" width="6.5" style="91" customWidth="1"/>
    <col min="3333" max="3333" width="95.5" style="91" customWidth="1"/>
    <col min="3334" max="3334" width="21.1640625" style="91" customWidth="1"/>
    <col min="3335" max="3335" width="20.83203125" style="91" customWidth="1"/>
    <col min="3336" max="3336" width="15.33203125" style="91" customWidth="1"/>
    <col min="3337" max="3337" width="17.83203125" style="91" customWidth="1"/>
    <col min="3338" max="3338" width="38.6640625" style="91" customWidth="1"/>
    <col min="3339" max="3339" width="15.5" style="91" customWidth="1"/>
    <col min="3340" max="3340" width="13.1640625" style="91" customWidth="1"/>
    <col min="3341" max="3587" width="10.6640625" style="91"/>
    <col min="3588" max="3588" width="6.5" style="91" customWidth="1"/>
    <col min="3589" max="3589" width="95.5" style="91" customWidth="1"/>
    <col min="3590" max="3590" width="21.1640625" style="91" customWidth="1"/>
    <col min="3591" max="3591" width="20.83203125" style="91" customWidth="1"/>
    <col min="3592" max="3592" width="15.33203125" style="91" customWidth="1"/>
    <col min="3593" max="3593" width="17.83203125" style="91" customWidth="1"/>
    <col min="3594" max="3594" width="38.6640625" style="91" customWidth="1"/>
    <col min="3595" max="3595" width="15.5" style="91" customWidth="1"/>
    <col min="3596" max="3596" width="13.1640625" style="91" customWidth="1"/>
    <col min="3597" max="3843" width="10.6640625" style="91"/>
    <col min="3844" max="3844" width="6.5" style="91" customWidth="1"/>
    <col min="3845" max="3845" width="95.5" style="91" customWidth="1"/>
    <col min="3846" max="3846" width="21.1640625" style="91" customWidth="1"/>
    <col min="3847" max="3847" width="20.83203125" style="91" customWidth="1"/>
    <col min="3848" max="3848" width="15.33203125" style="91" customWidth="1"/>
    <col min="3849" max="3849" width="17.83203125" style="91" customWidth="1"/>
    <col min="3850" max="3850" width="38.6640625" style="91" customWidth="1"/>
    <col min="3851" max="3851" width="15.5" style="91" customWidth="1"/>
    <col min="3852" max="3852" width="13.1640625" style="91" customWidth="1"/>
    <col min="3853" max="4099" width="10.6640625" style="91"/>
    <col min="4100" max="4100" width="6.5" style="91" customWidth="1"/>
    <col min="4101" max="4101" width="95.5" style="91" customWidth="1"/>
    <col min="4102" max="4102" width="21.1640625" style="91" customWidth="1"/>
    <col min="4103" max="4103" width="20.83203125" style="91" customWidth="1"/>
    <col min="4104" max="4104" width="15.33203125" style="91" customWidth="1"/>
    <col min="4105" max="4105" width="17.83203125" style="91" customWidth="1"/>
    <col min="4106" max="4106" width="38.6640625" style="91" customWidth="1"/>
    <col min="4107" max="4107" width="15.5" style="91" customWidth="1"/>
    <col min="4108" max="4108" width="13.1640625" style="91" customWidth="1"/>
    <col min="4109" max="4355" width="10.6640625" style="91"/>
    <col min="4356" max="4356" width="6.5" style="91" customWidth="1"/>
    <col min="4357" max="4357" width="95.5" style="91" customWidth="1"/>
    <col min="4358" max="4358" width="21.1640625" style="91" customWidth="1"/>
    <col min="4359" max="4359" width="20.83203125" style="91" customWidth="1"/>
    <col min="4360" max="4360" width="15.33203125" style="91" customWidth="1"/>
    <col min="4361" max="4361" width="17.83203125" style="91" customWidth="1"/>
    <col min="4362" max="4362" width="38.6640625" style="91" customWidth="1"/>
    <col min="4363" max="4363" width="15.5" style="91" customWidth="1"/>
    <col min="4364" max="4364" width="13.1640625" style="91" customWidth="1"/>
    <col min="4365" max="4611" width="10.6640625" style="91"/>
    <col min="4612" max="4612" width="6.5" style="91" customWidth="1"/>
    <col min="4613" max="4613" width="95.5" style="91" customWidth="1"/>
    <col min="4614" max="4614" width="21.1640625" style="91" customWidth="1"/>
    <col min="4615" max="4615" width="20.83203125" style="91" customWidth="1"/>
    <col min="4616" max="4616" width="15.33203125" style="91" customWidth="1"/>
    <col min="4617" max="4617" width="17.83203125" style="91" customWidth="1"/>
    <col min="4618" max="4618" width="38.6640625" style="91" customWidth="1"/>
    <col min="4619" max="4619" width="15.5" style="91" customWidth="1"/>
    <col min="4620" max="4620" width="13.1640625" style="91" customWidth="1"/>
    <col min="4621" max="4867" width="10.6640625" style="91"/>
    <col min="4868" max="4868" width="6.5" style="91" customWidth="1"/>
    <col min="4869" max="4869" width="95.5" style="91" customWidth="1"/>
    <col min="4870" max="4870" width="21.1640625" style="91" customWidth="1"/>
    <col min="4871" max="4871" width="20.83203125" style="91" customWidth="1"/>
    <col min="4872" max="4872" width="15.33203125" style="91" customWidth="1"/>
    <col min="4873" max="4873" width="17.83203125" style="91" customWidth="1"/>
    <col min="4874" max="4874" width="38.6640625" style="91" customWidth="1"/>
    <col min="4875" max="4875" width="15.5" style="91" customWidth="1"/>
    <col min="4876" max="4876" width="13.1640625" style="91" customWidth="1"/>
    <col min="4877" max="5123" width="10.6640625" style="91"/>
    <col min="5124" max="5124" width="6.5" style="91" customWidth="1"/>
    <col min="5125" max="5125" width="95.5" style="91" customWidth="1"/>
    <col min="5126" max="5126" width="21.1640625" style="91" customWidth="1"/>
    <col min="5127" max="5127" width="20.83203125" style="91" customWidth="1"/>
    <col min="5128" max="5128" width="15.33203125" style="91" customWidth="1"/>
    <col min="5129" max="5129" width="17.83203125" style="91" customWidth="1"/>
    <col min="5130" max="5130" width="38.6640625" style="91" customWidth="1"/>
    <col min="5131" max="5131" width="15.5" style="91" customWidth="1"/>
    <col min="5132" max="5132" width="13.1640625" style="91" customWidth="1"/>
    <col min="5133" max="5379" width="10.6640625" style="91"/>
    <col min="5380" max="5380" width="6.5" style="91" customWidth="1"/>
    <col min="5381" max="5381" width="95.5" style="91" customWidth="1"/>
    <col min="5382" max="5382" width="21.1640625" style="91" customWidth="1"/>
    <col min="5383" max="5383" width="20.83203125" style="91" customWidth="1"/>
    <col min="5384" max="5384" width="15.33203125" style="91" customWidth="1"/>
    <col min="5385" max="5385" width="17.83203125" style="91" customWidth="1"/>
    <col min="5386" max="5386" width="38.6640625" style="91" customWidth="1"/>
    <col min="5387" max="5387" width="15.5" style="91" customWidth="1"/>
    <col min="5388" max="5388" width="13.1640625" style="91" customWidth="1"/>
    <col min="5389" max="5635" width="10.6640625" style="91"/>
    <col min="5636" max="5636" width="6.5" style="91" customWidth="1"/>
    <col min="5637" max="5637" width="95.5" style="91" customWidth="1"/>
    <col min="5638" max="5638" width="21.1640625" style="91" customWidth="1"/>
    <col min="5639" max="5639" width="20.83203125" style="91" customWidth="1"/>
    <col min="5640" max="5640" width="15.33203125" style="91" customWidth="1"/>
    <col min="5641" max="5641" width="17.83203125" style="91" customWidth="1"/>
    <col min="5642" max="5642" width="38.6640625" style="91" customWidth="1"/>
    <col min="5643" max="5643" width="15.5" style="91" customWidth="1"/>
    <col min="5644" max="5644" width="13.1640625" style="91" customWidth="1"/>
    <col min="5645" max="5891" width="10.6640625" style="91"/>
    <col min="5892" max="5892" width="6.5" style="91" customWidth="1"/>
    <col min="5893" max="5893" width="95.5" style="91" customWidth="1"/>
    <col min="5894" max="5894" width="21.1640625" style="91" customWidth="1"/>
    <col min="5895" max="5895" width="20.83203125" style="91" customWidth="1"/>
    <col min="5896" max="5896" width="15.33203125" style="91" customWidth="1"/>
    <col min="5897" max="5897" width="17.83203125" style="91" customWidth="1"/>
    <col min="5898" max="5898" width="38.6640625" style="91" customWidth="1"/>
    <col min="5899" max="5899" width="15.5" style="91" customWidth="1"/>
    <col min="5900" max="5900" width="13.1640625" style="91" customWidth="1"/>
    <col min="5901" max="6147" width="10.6640625" style="91"/>
    <col min="6148" max="6148" width="6.5" style="91" customWidth="1"/>
    <col min="6149" max="6149" width="95.5" style="91" customWidth="1"/>
    <col min="6150" max="6150" width="21.1640625" style="91" customWidth="1"/>
    <col min="6151" max="6151" width="20.83203125" style="91" customWidth="1"/>
    <col min="6152" max="6152" width="15.33203125" style="91" customWidth="1"/>
    <col min="6153" max="6153" width="17.83203125" style="91" customWidth="1"/>
    <col min="6154" max="6154" width="38.6640625" style="91" customWidth="1"/>
    <col min="6155" max="6155" width="15.5" style="91" customWidth="1"/>
    <col min="6156" max="6156" width="13.1640625" style="91" customWidth="1"/>
    <col min="6157" max="6403" width="10.6640625" style="91"/>
    <col min="6404" max="6404" width="6.5" style="91" customWidth="1"/>
    <col min="6405" max="6405" width="95.5" style="91" customWidth="1"/>
    <col min="6406" max="6406" width="21.1640625" style="91" customWidth="1"/>
    <col min="6407" max="6407" width="20.83203125" style="91" customWidth="1"/>
    <col min="6408" max="6408" width="15.33203125" style="91" customWidth="1"/>
    <col min="6409" max="6409" width="17.83203125" style="91" customWidth="1"/>
    <col min="6410" max="6410" width="38.6640625" style="91" customWidth="1"/>
    <col min="6411" max="6411" width="15.5" style="91" customWidth="1"/>
    <col min="6412" max="6412" width="13.1640625" style="91" customWidth="1"/>
    <col min="6413" max="6659" width="10.6640625" style="91"/>
    <col min="6660" max="6660" width="6.5" style="91" customWidth="1"/>
    <col min="6661" max="6661" width="95.5" style="91" customWidth="1"/>
    <col min="6662" max="6662" width="21.1640625" style="91" customWidth="1"/>
    <col min="6663" max="6663" width="20.83203125" style="91" customWidth="1"/>
    <col min="6664" max="6664" width="15.33203125" style="91" customWidth="1"/>
    <col min="6665" max="6665" width="17.83203125" style="91" customWidth="1"/>
    <col min="6666" max="6666" width="38.6640625" style="91" customWidth="1"/>
    <col min="6667" max="6667" width="15.5" style="91" customWidth="1"/>
    <col min="6668" max="6668" width="13.1640625" style="91" customWidth="1"/>
    <col min="6669" max="6915" width="10.6640625" style="91"/>
    <col min="6916" max="6916" width="6.5" style="91" customWidth="1"/>
    <col min="6917" max="6917" width="95.5" style="91" customWidth="1"/>
    <col min="6918" max="6918" width="21.1640625" style="91" customWidth="1"/>
    <col min="6919" max="6919" width="20.83203125" style="91" customWidth="1"/>
    <col min="6920" max="6920" width="15.33203125" style="91" customWidth="1"/>
    <col min="6921" max="6921" width="17.83203125" style="91" customWidth="1"/>
    <col min="6922" max="6922" width="38.6640625" style="91" customWidth="1"/>
    <col min="6923" max="6923" width="15.5" style="91" customWidth="1"/>
    <col min="6924" max="6924" width="13.1640625" style="91" customWidth="1"/>
    <col min="6925" max="7171" width="10.6640625" style="91"/>
    <col min="7172" max="7172" width="6.5" style="91" customWidth="1"/>
    <col min="7173" max="7173" width="95.5" style="91" customWidth="1"/>
    <col min="7174" max="7174" width="21.1640625" style="91" customWidth="1"/>
    <col min="7175" max="7175" width="20.83203125" style="91" customWidth="1"/>
    <col min="7176" max="7176" width="15.33203125" style="91" customWidth="1"/>
    <col min="7177" max="7177" width="17.83203125" style="91" customWidth="1"/>
    <col min="7178" max="7178" width="38.6640625" style="91" customWidth="1"/>
    <col min="7179" max="7179" width="15.5" style="91" customWidth="1"/>
    <col min="7180" max="7180" width="13.1640625" style="91" customWidth="1"/>
    <col min="7181" max="7427" width="10.6640625" style="91"/>
    <col min="7428" max="7428" width="6.5" style="91" customWidth="1"/>
    <col min="7429" max="7429" width="95.5" style="91" customWidth="1"/>
    <col min="7430" max="7430" width="21.1640625" style="91" customWidth="1"/>
    <col min="7431" max="7431" width="20.83203125" style="91" customWidth="1"/>
    <col min="7432" max="7432" width="15.33203125" style="91" customWidth="1"/>
    <col min="7433" max="7433" width="17.83203125" style="91" customWidth="1"/>
    <col min="7434" max="7434" width="38.6640625" style="91" customWidth="1"/>
    <col min="7435" max="7435" width="15.5" style="91" customWidth="1"/>
    <col min="7436" max="7436" width="13.1640625" style="91" customWidth="1"/>
    <col min="7437" max="7683" width="10.6640625" style="91"/>
    <col min="7684" max="7684" width="6.5" style="91" customWidth="1"/>
    <col min="7685" max="7685" width="95.5" style="91" customWidth="1"/>
    <col min="7686" max="7686" width="21.1640625" style="91" customWidth="1"/>
    <col min="7687" max="7687" width="20.83203125" style="91" customWidth="1"/>
    <col min="7688" max="7688" width="15.33203125" style="91" customWidth="1"/>
    <col min="7689" max="7689" width="17.83203125" style="91" customWidth="1"/>
    <col min="7690" max="7690" width="38.6640625" style="91" customWidth="1"/>
    <col min="7691" max="7691" width="15.5" style="91" customWidth="1"/>
    <col min="7692" max="7692" width="13.1640625" style="91" customWidth="1"/>
    <col min="7693" max="7939" width="10.6640625" style="91"/>
    <col min="7940" max="7940" width="6.5" style="91" customWidth="1"/>
    <col min="7941" max="7941" width="95.5" style="91" customWidth="1"/>
    <col min="7942" max="7942" width="21.1640625" style="91" customWidth="1"/>
    <col min="7943" max="7943" width="20.83203125" style="91" customWidth="1"/>
    <col min="7944" max="7944" width="15.33203125" style="91" customWidth="1"/>
    <col min="7945" max="7945" width="17.83203125" style="91" customWidth="1"/>
    <col min="7946" max="7946" width="38.6640625" style="91" customWidth="1"/>
    <col min="7947" max="7947" width="15.5" style="91" customWidth="1"/>
    <col min="7948" max="7948" width="13.1640625" style="91" customWidth="1"/>
    <col min="7949" max="8195" width="10.6640625" style="91"/>
    <col min="8196" max="8196" width="6.5" style="91" customWidth="1"/>
    <col min="8197" max="8197" width="95.5" style="91" customWidth="1"/>
    <col min="8198" max="8198" width="21.1640625" style="91" customWidth="1"/>
    <col min="8199" max="8199" width="20.83203125" style="91" customWidth="1"/>
    <col min="8200" max="8200" width="15.33203125" style="91" customWidth="1"/>
    <col min="8201" max="8201" width="17.83203125" style="91" customWidth="1"/>
    <col min="8202" max="8202" width="38.6640625" style="91" customWidth="1"/>
    <col min="8203" max="8203" width="15.5" style="91" customWidth="1"/>
    <col min="8204" max="8204" width="13.1640625" style="91" customWidth="1"/>
    <col min="8205" max="8451" width="10.6640625" style="91"/>
    <col min="8452" max="8452" width="6.5" style="91" customWidth="1"/>
    <col min="8453" max="8453" width="95.5" style="91" customWidth="1"/>
    <col min="8454" max="8454" width="21.1640625" style="91" customWidth="1"/>
    <col min="8455" max="8455" width="20.83203125" style="91" customWidth="1"/>
    <col min="8456" max="8456" width="15.33203125" style="91" customWidth="1"/>
    <col min="8457" max="8457" width="17.83203125" style="91" customWidth="1"/>
    <col min="8458" max="8458" width="38.6640625" style="91" customWidth="1"/>
    <col min="8459" max="8459" width="15.5" style="91" customWidth="1"/>
    <col min="8460" max="8460" width="13.1640625" style="91" customWidth="1"/>
    <col min="8461" max="8707" width="10.6640625" style="91"/>
    <col min="8708" max="8708" width="6.5" style="91" customWidth="1"/>
    <col min="8709" max="8709" width="95.5" style="91" customWidth="1"/>
    <col min="8710" max="8710" width="21.1640625" style="91" customWidth="1"/>
    <col min="8711" max="8711" width="20.83203125" style="91" customWidth="1"/>
    <col min="8712" max="8712" width="15.33203125" style="91" customWidth="1"/>
    <col min="8713" max="8713" width="17.83203125" style="91" customWidth="1"/>
    <col min="8714" max="8714" width="38.6640625" style="91" customWidth="1"/>
    <col min="8715" max="8715" width="15.5" style="91" customWidth="1"/>
    <col min="8716" max="8716" width="13.1640625" style="91" customWidth="1"/>
    <col min="8717" max="8963" width="10.6640625" style="91"/>
    <col min="8964" max="8964" width="6.5" style="91" customWidth="1"/>
    <col min="8965" max="8965" width="95.5" style="91" customWidth="1"/>
    <col min="8966" max="8966" width="21.1640625" style="91" customWidth="1"/>
    <col min="8967" max="8967" width="20.83203125" style="91" customWidth="1"/>
    <col min="8968" max="8968" width="15.33203125" style="91" customWidth="1"/>
    <col min="8969" max="8969" width="17.83203125" style="91" customWidth="1"/>
    <col min="8970" max="8970" width="38.6640625" style="91" customWidth="1"/>
    <col min="8971" max="8971" width="15.5" style="91" customWidth="1"/>
    <col min="8972" max="8972" width="13.1640625" style="91" customWidth="1"/>
    <col min="8973" max="9219" width="10.6640625" style="91"/>
    <col min="9220" max="9220" width="6.5" style="91" customWidth="1"/>
    <col min="9221" max="9221" width="95.5" style="91" customWidth="1"/>
    <col min="9222" max="9222" width="21.1640625" style="91" customWidth="1"/>
    <col min="9223" max="9223" width="20.83203125" style="91" customWidth="1"/>
    <col min="9224" max="9224" width="15.33203125" style="91" customWidth="1"/>
    <col min="9225" max="9225" width="17.83203125" style="91" customWidth="1"/>
    <col min="9226" max="9226" width="38.6640625" style="91" customWidth="1"/>
    <col min="9227" max="9227" width="15.5" style="91" customWidth="1"/>
    <col min="9228" max="9228" width="13.1640625" style="91" customWidth="1"/>
    <col min="9229" max="9475" width="10.6640625" style="91"/>
    <col min="9476" max="9476" width="6.5" style="91" customWidth="1"/>
    <col min="9477" max="9477" width="95.5" style="91" customWidth="1"/>
    <col min="9478" max="9478" width="21.1640625" style="91" customWidth="1"/>
    <col min="9479" max="9479" width="20.83203125" style="91" customWidth="1"/>
    <col min="9480" max="9480" width="15.33203125" style="91" customWidth="1"/>
    <col min="9481" max="9481" width="17.83203125" style="91" customWidth="1"/>
    <col min="9482" max="9482" width="38.6640625" style="91" customWidth="1"/>
    <col min="9483" max="9483" width="15.5" style="91" customWidth="1"/>
    <col min="9484" max="9484" width="13.1640625" style="91" customWidth="1"/>
    <col min="9485" max="9731" width="10.6640625" style="91"/>
    <col min="9732" max="9732" width="6.5" style="91" customWidth="1"/>
    <col min="9733" max="9733" width="95.5" style="91" customWidth="1"/>
    <col min="9734" max="9734" width="21.1640625" style="91" customWidth="1"/>
    <col min="9735" max="9735" width="20.83203125" style="91" customWidth="1"/>
    <col min="9736" max="9736" width="15.33203125" style="91" customWidth="1"/>
    <col min="9737" max="9737" width="17.83203125" style="91" customWidth="1"/>
    <col min="9738" max="9738" width="38.6640625" style="91" customWidth="1"/>
    <col min="9739" max="9739" width="15.5" style="91" customWidth="1"/>
    <col min="9740" max="9740" width="13.1640625" style="91" customWidth="1"/>
    <col min="9741" max="9987" width="10.6640625" style="91"/>
    <col min="9988" max="9988" width="6.5" style="91" customWidth="1"/>
    <col min="9989" max="9989" width="95.5" style="91" customWidth="1"/>
    <col min="9990" max="9990" width="21.1640625" style="91" customWidth="1"/>
    <col min="9991" max="9991" width="20.83203125" style="91" customWidth="1"/>
    <col min="9992" max="9992" width="15.33203125" style="91" customWidth="1"/>
    <col min="9993" max="9993" width="17.83203125" style="91" customWidth="1"/>
    <col min="9994" max="9994" width="38.6640625" style="91" customWidth="1"/>
    <col min="9995" max="9995" width="15.5" style="91" customWidth="1"/>
    <col min="9996" max="9996" width="13.1640625" style="91" customWidth="1"/>
    <col min="9997" max="10243" width="10.6640625" style="91"/>
    <col min="10244" max="10244" width="6.5" style="91" customWidth="1"/>
    <col min="10245" max="10245" width="95.5" style="91" customWidth="1"/>
    <col min="10246" max="10246" width="21.1640625" style="91" customWidth="1"/>
    <col min="10247" max="10247" width="20.83203125" style="91" customWidth="1"/>
    <col min="10248" max="10248" width="15.33203125" style="91" customWidth="1"/>
    <col min="10249" max="10249" width="17.83203125" style="91" customWidth="1"/>
    <col min="10250" max="10250" width="38.6640625" style="91" customWidth="1"/>
    <col min="10251" max="10251" width="15.5" style="91" customWidth="1"/>
    <col min="10252" max="10252" width="13.1640625" style="91" customWidth="1"/>
    <col min="10253" max="10499" width="10.6640625" style="91"/>
    <col min="10500" max="10500" width="6.5" style="91" customWidth="1"/>
    <col min="10501" max="10501" width="95.5" style="91" customWidth="1"/>
    <col min="10502" max="10502" width="21.1640625" style="91" customWidth="1"/>
    <col min="10503" max="10503" width="20.83203125" style="91" customWidth="1"/>
    <col min="10504" max="10504" width="15.33203125" style="91" customWidth="1"/>
    <col min="10505" max="10505" width="17.83203125" style="91" customWidth="1"/>
    <col min="10506" max="10506" width="38.6640625" style="91" customWidth="1"/>
    <col min="10507" max="10507" width="15.5" style="91" customWidth="1"/>
    <col min="10508" max="10508" width="13.1640625" style="91" customWidth="1"/>
    <col min="10509" max="10755" width="10.6640625" style="91"/>
    <col min="10756" max="10756" width="6.5" style="91" customWidth="1"/>
    <col min="10757" max="10757" width="95.5" style="91" customWidth="1"/>
    <col min="10758" max="10758" width="21.1640625" style="91" customWidth="1"/>
    <col min="10759" max="10759" width="20.83203125" style="91" customWidth="1"/>
    <col min="10760" max="10760" width="15.33203125" style="91" customWidth="1"/>
    <col min="10761" max="10761" width="17.83203125" style="91" customWidth="1"/>
    <col min="10762" max="10762" width="38.6640625" style="91" customWidth="1"/>
    <col min="10763" max="10763" width="15.5" style="91" customWidth="1"/>
    <col min="10764" max="10764" width="13.1640625" style="91" customWidth="1"/>
    <col min="10765" max="11011" width="10.6640625" style="91"/>
    <col min="11012" max="11012" width="6.5" style="91" customWidth="1"/>
    <col min="11013" max="11013" width="95.5" style="91" customWidth="1"/>
    <col min="11014" max="11014" width="21.1640625" style="91" customWidth="1"/>
    <col min="11015" max="11015" width="20.83203125" style="91" customWidth="1"/>
    <col min="11016" max="11016" width="15.33203125" style="91" customWidth="1"/>
    <col min="11017" max="11017" width="17.83203125" style="91" customWidth="1"/>
    <col min="11018" max="11018" width="38.6640625" style="91" customWidth="1"/>
    <col min="11019" max="11019" width="15.5" style="91" customWidth="1"/>
    <col min="11020" max="11020" width="13.1640625" style="91" customWidth="1"/>
    <col min="11021" max="11267" width="10.6640625" style="91"/>
    <col min="11268" max="11268" width="6.5" style="91" customWidth="1"/>
    <col min="11269" max="11269" width="95.5" style="91" customWidth="1"/>
    <col min="11270" max="11270" width="21.1640625" style="91" customWidth="1"/>
    <col min="11271" max="11271" width="20.83203125" style="91" customWidth="1"/>
    <col min="11272" max="11272" width="15.33203125" style="91" customWidth="1"/>
    <col min="11273" max="11273" width="17.83203125" style="91" customWidth="1"/>
    <col min="11274" max="11274" width="38.6640625" style="91" customWidth="1"/>
    <col min="11275" max="11275" width="15.5" style="91" customWidth="1"/>
    <col min="11276" max="11276" width="13.1640625" style="91" customWidth="1"/>
    <col min="11277" max="11523" width="10.6640625" style="91"/>
    <col min="11524" max="11524" width="6.5" style="91" customWidth="1"/>
    <col min="11525" max="11525" width="95.5" style="91" customWidth="1"/>
    <col min="11526" max="11526" width="21.1640625" style="91" customWidth="1"/>
    <col min="11527" max="11527" width="20.83203125" style="91" customWidth="1"/>
    <col min="11528" max="11528" width="15.33203125" style="91" customWidth="1"/>
    <col min="11529" max="11529" width="17.83203125" style="91" customWidth="1"/>
    <col min="11530" max="11530" width="38.6640625" style="91" customWidth="1"/>
    <col min="11531" max="11531" width="15.5" style="91" customWidth="1"/>
    <col min="11532" max="11532" width="13.1640625" style="91" customWidth="1"/>
    <col min="11533" max="11779" width="10.6640625" style="91"/>
    <col min="11780" max="11780" width="6.5" style="91" customWidth="1"/>
    <col min="11781" max="11781" width="95.5" style="91" customWidth="1"/>
    <col min="11782" max="11782" width="21.1640625" style="91" customWidth="1"/>
    <col min="11783" max="11783" width="20.83203125" style="91" customWidth="1"/>
    <col min="11784" max="11784" width="15.33203125" style="91" customWidth="1"/>
    <col min="11785" max="11785" width="17.83203125" style="91" customWidth="1"/>
    <col min="11786" max="11786" width="38.6640625" style="91" customWidth="1"/>
    <col min="11787" max="11787" width="15.5" style="91" customWidth="1"/>
    <col min="11788" max="11788" width="13.1640625" style="91" customWidth="1"/>
    <col min="11789" max="12035" width="10.6640625" style="91"/>
    <col min="12036" max="12036" width="6.5" style="91" customWidth="1"/>
    <col min="12037" max="12037" width="95.5" style="91" customWidth="1"/>
    <col min="12038" max="12038" width="21.1640625" style="91" customWidth="1"/>
    <col min="12039" max="12039" width="20.83203125" style="91" customWidth="1"/>
    <col min="12040" max="12040" width="15.33203125" style="91" customWidth="1"/>
    <col min="12041" max="12041" width="17.83203125" style="91" customWidth="1"/>
    <col min="12042" max="12042" width="38.6640625" style="91" customWidth="1"/>
    <col min="12043" max="12043" width="15.5" style="91" customWidth="1"/>
    <col min="12044" max="12044" width="13.1640625" style="91" customWidth="1"/>
    <col min="12045" max="12291" width="10.6640625" style="91"/>
    <col min="12292" max="12292" width="6.5" style="91" customWidth="1"/>
    <col min="12293" max="12293" width="95.5" style="91" customWidth="1"/>
    <col min="12294" max="12294" width="21.1640625" style="91" customWidth="1"/>
    <col min="12295" max="12295" width="20.83203125" style="91" customWidth="1"/>
    <col min="12296" max="12296" width="15.33203125" style="91" customWidth="1"/>
    <col min="12297" max="12297" width="17.83203125" style="91" customWidth="1"/>
    <col min="12298" max="12298" width="38.6640625" style="91" customWidth="1"/>
    <col min="12299" max="12299" width="15.5" style="91" customWidth="1"/>
    <col min="12300" max="12300" width="13.1640625" style="91" customWidth="1"/>
    <col min="12301" max="12547" width="10.6640625" style="91"/>
    <col min="12548" max="12548" width="6.5" style="91" customWidth="1"/>
    <col min="12549" max="12549" width="95.5" style="91" customWidth="1"/>
    <col min="12550" max="12550" width="21.1640625" style="91" customWidth="1"/>
    <col min="12551" max="12551" width="20.83203125" style="91" customWidth="1"/>
    <col min="12552" max="12552" width="15.33203125" style="91" customWidth="1"/>
    <col min="12553" max="12553" width="17.83203125" style="91" customWidth="1"/>
    <col min="12554" max="12554" width="38.6640625" style="91" customWidth="1"/>
    <col min="12555" max="12555" width="15.5" style="91" customWidth="1"/>
    <col min="12556" max="12556" width="13.1640625" style="91" customWidth="1"/>
    <col min="12557" max="12803" width="10.6640625" style="91"/>
    <col min="12804" max="12804" width="6.5" style="91" customWidth="1"/>
    <col min="12805" max="12805" width="95.5" style="91" customWidth="1"/>
    <col min="12806" max="12806" width="21.1640625" style="91" customWidth="1"/>
    <col min="12807" max="12807" width="20.83203125" style="91" customWidth="1"/>
    <col min="12808" max="12808" width="15.33203125" style="91" customWidth="1"/>
    <col min="12809" max="12809" width="17.83203125" style="91" customWidth="1"/>
    <col min="12810" max="12810" width="38.6640625" style="91" customWidth="1"/>
    <col min="12811" max="12811" width="15.5" style="91" customWidth="1"/>
    <col min="12812" max="12812" width="13.1640625" style="91" customWidth="1"/>
    <col min="12813" max="13059" width="10.6640625" style="91"/>
    <col min="13060" max="13060" width="6.5" style="91" customWidth="1"/>
    <col min="13061" max="13061" width="95.5" style="91" customWidth="1"/>
    <col min="13062" max="13062" width="21.1640625" style="91" customWidth="1"/>
    <col min="13063" max="13063" width="20.83203125" style="91" customWidth="1"/>
    <col min="13064" max="13064" width="15.33203125" style="91" customWidth="1"/>
    <col min="13065" max="13065" width="17.83203125" style="91" customWidth="1"/>
    <col min="13066" max="13066" width="38.6640625" style="91" customWidth="1"/>
    <col min="13067" max="13067" width="15.5" style="91" customWidth="1"/>
    <col min="13068" max="13068" width="13.1640625" style="91" customWidth="1"/>
    <col min="13069" max="13315" width="10.6640625" style="91"/>
    <col min="13316" max="13316" width="6.5" style="91" customWidth="1"/>
    <col min="13317" max="13317" width="95.5" style="91" customWidth="1"/>
    <col min="13318" max="13318" width="21.1640625" style="91" customWidth="1"/>
    <col min="13319" max="13319" width="20.83203125" style="91" customWidth="1"/>
    <col min="13320" max="13320" width="15.33203125" style="91" customWidth="1"/>
    <col min="13321" max="13321" width="17.83203125" style="91" customWidth="1"/>
    <col min="13322" max="13322" width="38.6640625" style="91" customWidth="1"/>
    <col min="13323" max="13323" width="15.5" style="91" customWidth="1"/>
    <col min="13324" max="13324" width="13.1640625" style="91" customWidth="1"/>
    <col min="13325" max="13571" width="10.6640625" style="91"/>
    <col min="13572" max="13572" width="6.5" style="91" customWidth="1"/>
    <col min="13573" max="13573" width="95.5" style="91" customWidth="1"/>
    <col min="13574" max="13574" width="21.1640625" style="91" customWidth="1"/>
    <col min="13575" max="13575" width="20.83203125" style="91" customWidth="1"/>
    <col min="13576" max="13576" width="15.33203125" style="91" customWidth="1"/>
    <col min="13577" max="13577" width="17.83203125" style="91" customWidth="1"/>
    <col min="13578" max="13578" width="38.6640625" style="91" customWidth="1"/>
    <col min="13579" max="13579" width="15.5" style="91" customWidth="1"/>
    <col min="13580" max="13580" width="13.1640625" style="91" customWidth="1"/>
    <col min="13581" max="13827" width="10.6640625" style="91"/>
    <col min="13828" max="13828" width="6.5" style="91" customWidth="1"/>
    <col min="13829" max="13829" width="95.5" style="91" customWidth="1"/>
    <col min="13830" max="13830" width="21.1640625" style="91" customWidth="1"/>
    <col min="13831" max="13831" width="20.83203125" style="91" customWidth="1"/>
    <col min="13832" max="13832" width="15.33203125" style="91" customWidth="1"/>
    <col min="13833" max="13833" width="17.83203125" style="91" customWidth="1"/>
    <col min="13834" max="13834" width="38.6640625" style="91" customWidth="1"/>
    <col min="13835" max="13835" width="15.5" style="91" customWidth="1"/>
    <col min="13836" max="13836" width="13.1640625" style="91" customWidth="1"/>
    <col min="13837" max="14083" width="10.6640625" style="91"/>
    <col min="14084" max="14084" width="6.5" style="91" customWidth="1"/>
    <col min="14085" max="14085" width="95.5" style="91" customWidth="1"/>
    <col min="14086" max="14086" width="21.1640625" style="91" customWidth="1"/>
    <col min="14087" max="14087" width="20.83203125" style="91" customWidth="1"/>
    <col min="14088" max="14088" width="15.33203125" style="91" customWidth="1"/>
    <col min="14089" max="14089" width="17.83203125" style="91" customWidth="1"/>
    <col min="14090" max="14090" width="38.6640625" style="91" customWidth="1"/>
    <col min="14091" max="14091" width="15.5" style="91" customWidth="1"/>
    <col min="14092" max="14092" width="13.1640625" style="91" customWidth="1"/>
    <col min="14093" max="14339" width="10.6640625" style="91"/>
    <col min="14340" max="14340" width="6.5" style="91" customWidth="1"/>
    <col min="14341" max="14341" width="95.5" style="91" customWidth="1"/>
    <col min="14342" max="14342" width="21.1640625" style="91" customWidth="1"/>
    <col min="14343" max="14343" width="20.83203125" style="91" customWidth="1"/>
    <col min="14344" max="14344" width="15.33203125" style="91" customWidth="1"/>
    <col min="14345" max="14345" width="17.83203125" style="91" customWidth="1"/>
    <col min="14346" max="14346" width="38.6640625" style="91" customWidth="1"/>
    <col min="14347" max="14347" width="15.5" style="91" customWidth="1"/>
    <col min="14348" max="14348" width="13.1640625" style="91" customWidth="1"/>
    <col min="14349" max="14595" width="10.6640625" style="91"/>
    <col min="14596" max="14596" width="6.5" style="91" customWidth="1"/>
    <col min="14597" max="14597" width="95.5" style="91" customWidth="1"/>
    <col min="14598" max="14598" width="21.1640625" style="91" customWidth="1"/>
    <col min="14599" max="14599" width="20.83203125" style="91" customWidth="1"/>
    <col min="14600" max="14600" width="15.33203125" style="91" customWidth="1"/>
    <col min="14601" max="14601" width="17.83203125" style="91" customWidth="1"/>
    <col min="14602" max="14602" width="38.6640625" style="91" customWidth="1"/>
    <col min="14603" max="14603" width="15.5" style="91" customWidth="1"/>
    <col min="14604" max="14604" width="13.1640625" style="91" customWidth="1"/>
    <col min="14605" max="14851" width="10.6640625" style="91"/>
    <col min="14852" max="14852" width="6.5" style="91" customWidth="1"/>
    <col min="14853" max="14853" width="95.5" style="91" customWidth="1"/>
    <col min="14854" max="14854" width="21.1640625" style="91" customWidth="1"/>
    <col min="14855" max="14855" width="20.83203125" style="91" customWidth="1"/>
    <col min="14856" max="14856" width="15.33203125" style="91" customWidth="1"/>
    <col min="14857" max="14857" width="17.83203125" style="91" customWidth="1"/>
    <col min="14858" max="14858" width="38.6640625" style="91" customWidth="1"/>
    <col min="14859" max="14859" width="15.5" style="91" customWidth="1"/>
    <col min="14860" max="14860" width="13.1640625" style="91" customWidth="1"/>
    <col min="14861" max="15107" width="10.6640625" style="91"/>
    <col min="15108" max="15108" width="6.5" style="91" customWidth="1"/>
    <col min="15109" max="15109" width="95.5" style="91" customWidth="1"/>
    <col min="15110" max="15110" width="21.1640625" style="91" customWidth="1"/>
    <col min="15111" max="15111" width="20.83203125" style="91" customWidth="1"/>
    <col min="15112" max="15112" width="15.33203125" style="91" customWidth="1"/>
    <col min="15113" max="15113" width="17.83203125" style="91" customWidth="1"/>
    <col min="15114" max="15114" width="38.6640625" style="91" customWidth="1"/>
    <col min="15115" max="15115" width="15.5" style="91" customWidth="1"/>
    <col min="15116" max="15116" width="13.1640625" style="91" customWidth="1"/>
    <col min="15117" max="15363" width="10.6640625" style="91"/>
    <col min="15364" max="15364" width="6.5" style="91" customWidth="1"/>
    <col min="15365" max="15365" width="95.5" style="91" customWidth="1"/>
    <col min="15366" max="15366" width="21.1640625" style="91" customWidth="1"/>
    <col min="15367" max="15367" width="20.83203125" style="91" customWidth="1"/>
    <col min="15368" max="15368" width="15.33203125" style="91" customWidth="1"/>
    <col min="15369" max="15369" width="17.83203125" style="91" customWidth="1"/>
    <col min="15370" max="15370" width="38.6640625" style="91" customWidth="1"/>
    <col min="15371" max="15371" width="15.5" style="91" customWidth="1"/>
    <col min="15372" max="15372" width="13.1640625" style="91" customWidth="1"/>
    <col min="15373" max="15619" width="10.6640625" style="91"/>
    <col min="15620" max="15620" width="6.5" style="91" customWidth="1"/>
    <col min="15621" max="15621" width="95.5" style="91" customWidth="1"/>
    <col min="15622" max="15622" width="21.1640625" style="91" customWidth="1"/>
    <col min="15623" max="15623" width="20.83203125" style="91" customWidth="1"/>
    <col min="15624" max="15624" width="15.33203125" style="91" customWidth="1"/>
    <col min="15625" max="15625" width="17.83203125" style="91" customWidth="1"/>
    <col min="15626" max="15626" width="38.6640625" style="91" customWidth="1"/>
    <col min="15627" max="15627" width="15.5" style="91" customWidth="1"/>
    <col min="15628" max="15628" width="13.1640625" style="91" customWidth="1"/>
    <col min="15629" max="15875" width="10.6640625" style="91"/>
    <col min="15876" max="15876" width="6.5" style="91" customWidth="1"/>
    <col min="15877" max="15877" width="95.5" style="91" customWidth="1"/>
    <col min="15878" max="15878" width="21.1640625" style="91" customWidth="1"/>
    <col min="15879" max="15879" width="20.83203125" style="91" customWidth="1"/>
    <col min="15880" max="15880" width="15.33203125" style="91" customWidth="1"/>
    <col min="15881" max="15881" width="17.83203125" style="91" customWidth="1"/>
    <col min="15882" max="15882" width="38.6640625" style="91" customWidth="1"/>
    <col min="15883" max="15883" width="15.5" style="91" customWidth="1"/>
    <col min="15884" max="15884" width="13.1640625" style="91" customWidth="1"/>
    <col min="15885" max="16131" width="10.6640625" style="91"/>
    <col min="16132" max="16132" width="6.5" style="91" customWidth="1"/>
    <col min="16133" max="16133" width="95.5" style="91" customWidth="1"/>
    <col min="16134" max="16134" width="21.1640625" style="91" customWidth="1"/>
    <col min="16135" max="16135" width="20.83203125" style="91" customWidth="1"/>
    <col min="16136" max="16136" width="15.33203125" style="91" customWidth="1"/>
    <col min="16137" max="16137" width="17.83203125" style="91" customWidth="1"/>
    <col min="16138" max="16138" width="38.6640625" style="91" customWidth="1"/>
    <col min="16139" max="16139" width="15.5" style="91" customWidth="1"/>
    <col min="16140" max="16140" width="13.1640625" style="91" customWidth="1"/>
    <col min="16141" max="16384" width="10.6640625" style="91"/>
  </cols>
  <sheetData>
    <row r="1" spans="1:11" ht="13.5" thickBot="1" x14ac:dyDescent="0.25">
      <c r="B1" s="725" t="s">
        <v>57</v>
      </c>
      <c r="C1" s="725"/>
      <c r="D1" s="725"/>
    </row>
    <row r="2" spans="1:11" ht="15.75" customHeight="1" thickBot="1" x14ac:dyDescent="0.3">
      <c r="A2" s="100"/>
      <c r="B2" s="1364" t="s">
        <v>597</v>
      </c>
      <c r="C2" s="1365"/>
      <c r="D2" s="1365"/>
      <c r="E2" s="1365"/>
      <c r="F2" s="1366"/>
      <c r="G2" s="741"/>
      <c r="H2" s="741"/>
      <c r="I2" s="741"/>
      <c r="J2" s="38"/>
    </row>
    <row r="3" spans="1:11" ht="13.5" thickBot="1" x14ac:dyDescent="0.25">
      <c r="J3" s="496"/>
    </row>
    <row r="4" spans="1:11" ht="18.75" thickBot="1" x14ac:dyDescent="0.3">
      <c r="A4" s="92"/>
      <c r="B4" s="1367" t="s">
        <v>552</v>
      </c>
      <c r="C4" s="1368"/>
      <c r="D4" s="1368"/>
      <c r="E4" s="1368"/>
      <c r="F4" s="1369"/>
      <c r="G4" s="742"/>
      <c r="H4" s="742"/>
      <c r="I4" s="742"/>
      <c r="J4" s="497"/>
      <c r="K4" s="92"/>
    </row>
    <row r="5" spans="1:11" ht="15.75" x14ac:dyDescent="0.25">
      <c r="A5" s="350"/>
      <c r="B5" s="266" t="s">
        <v>553</v>
      </c>
      <c r="C5" s="266"/>
      <c r="D5" s="266"/>
      <c r="E5" s="141" t="s">
        <v>922</v>
      </c>
      <c r="F5" s="142"/>
      <c r="G5" s="142"/>
      <c r="H5" s="350"/>
      <c r="I5" s="350"/>
      <c r="J5" s="350"/>
      <c r="K5" s="350"/>
    </row>
    <row r="6" spans="1:11" ht="30.75" x14ac:dyDescent="0.45">
      <c r="A6" s="350"/>
      <c r="B6" s="266" t="s">
        <v>222</v>
      </c>
      <c r="C6" s="266"/>
      <c r="D6" s="266"/>
      <c r="E6" s="141" t="s">
        <v>922</v>
      </c>
      <c r="F6" s="142"/>
      <c r="G6" s="142"/>
      <c r="H6" s="350"/>
      <c r="I6" s="856" t="s">
        <v>887</v>
      </c>
      <c r="J6" s="350"/>
      <c r="K6" s="350"/>
    </row>
    <row r="7" spans="1:11" ht="16.5" thickBot="1" x14ac:dyDescent="0.3">
      <c r="A7" s="350"/>
      <c r="B7" s="350"/>
      <c r="C7" s="350"/>
      <c r="D7" s="350"/>
      <c r="E7" s="350"/>
      <c r="F7" s="350"/>
      <c r="G7" s="350"/>
      <c r="H7" s="350"/>
      <c r="I7" s="350"/>
      <c r="K7" s="350"/>
    </row>
    <row r="8" spans="1:11" ht="47.25" customHeight="1" x14ac:dyDescent="0.2">
      <c r="A8" s="1304" t="s">
        <v>34</v>
      </c>
      <c r="B8" s="1304" t="s">
        <v>75</v>
      </c>
      <c r="C8" s="1333" t="s">
        <v>88</v>
      </c>
      <c r="D8" s="1334"/>
      <c r="E8" s="1371" t="s">
        <v>923</v>
      </c>
      <c r="F8" s="1371"/>
      <c r="G8" s="1371"/>
      <c r="H8" s="754" t="s">
        <v>952</v>
      </c>
      <c r="I8" s="765" t="s">
        <v>953</v>
      </c>
      <c r="J8" s="754" t="s">
        <v>954</v>
      </c>
      <c r="K8" s="1372" t="s">
        <v>36</v>
      </c>
    </row>
    <row r="9" spans="1:11" ht="62.25" customHeight="1" x14ac:dyDescent="0.2">
      <c r="A9" s="1304"/>
      <c r="B9" s="1304"/>
      <c r="C9" s="824" t="s">
        <v>793</v>
      </c>
      <c r="D9" s="824" t="s">
        <v>37</v>
      </c>
      <c r="E9" s="184" t="s">
        <v>121</v>
      </c>
      <c r="F9" s="184" t="s">
        <v>382</v>
      </c>
      <c r="G9" s="184" t="s">
        <v>363</v>
      </c>
      <c r="H9" s="184" t="s">
        <v>466</v>
      </c>
      <c r="I9" s="184" t="s">
        <v>466</v>
      </c>
      <c r="J9" s="184" t="s">
        <v>466</v>
      </c>
      <c r="K9" s="1373"/>
    </row>
    <row r="10" spans="1:11" ht="16.5" x14ac:dyDescent="0.3">
      <c r="A10" s="739">
        <v>1</v>
      </c>
      <c r="B10" s="739">
        <v>2</v>
      </c>
      <c r="C10" s="824">
        <v>3</v>
      </c>
      <c r="D10" s="824">
        <v>4</v>
      </c>
      <c r="E10" s="739">
        <v>6</v>
      </c>
      <c r="F10" s="739">
        <v>7</v>
      </c>
      <c r="G10" s="739">
        <v>8</v>
      </c>
      <c r="H10" s="739">
        <v>9</v>
      </c>
      <c r="I10" s="739">
        <v>10</v>
      </c>
      <c r="J10" s="739">
        <v>11</v>
      </c>
      <c r="K10" s="739">
        <v>12</v>
      </c>
    </row>
    <row r="11" spans="1:11" ht="24.95" customHeight="1" x14ac:dyDescent="0.3">
      <c r="A11" s="740">
        <v>1</v>
      </c>
      <c r="B11" s="736" t="s">
        <v>554</v>
      </c>
      <c r="C11" s="736"/>
      <c r="D11" s="736"/>
      <c r="E11" s="730"/>
      <c r="F11" s="730"/>
      <c r="G11" s="730"/>
      <c r="H11" s="730"/>
      <c r="I11" s="730"/>
      <c r="J11" s="730"/>
      <c r="K11" s="731"/>
    </row>
    <row r="12" spans="1:11" ht="24.95" customHeight="1" x14ac:dyDescent="0.25">
      <c r="A12" s="728" t="s">
        <v>555</v>
      </c>
      <c r="B12" s="729" t="s">
        <v>556</v>
      </c>
      <c r="C12" s="737"/>
      <c r="D12" s="737"/>
      <c r="E12" s="730"/>
      <c r="F12" s="730">
        <v>20378947.046399996</v>
      </c>
      <c r="G12" s="730"/>
      <c r="H12" s="730">
        <v>74943732.175976485</v>
      </c>
      <c r="I12" s="730">
        <v>74426124.740764737</v>
      </c>
      <c r="J12" s="730">
        <v>73908517.305552989</v>
      </c>
      <c r="K12" s="731"/>
    </row>
    <row r="13" spans="1:11" ht="24.95" customHeight="1" x14ac:dyDescent="0.25">
      <c r="A13" s="728" t="s">
        <v>557</v>
      </c>
      <c r="B13" s="247" t="s">
        <v>558</v>
      </c>
      <c r="C13" s="738"/>
      <c r="D13" s="738"/>
      <c r="E13" s="730"/>
      <c r="F13" s="730"/>
      <c r="G13" s="730"/>
      <c r="H13" s="730"/>
      <c r="I13" s="730"/>
      <c r="J13" s="730"/>
      <c r="K13" s="731"/>
    </row>
    <row r="14" spans="1:11" ht="24.95" customHeight="1" x14ac:dyDescent="0.25">
      <c r="A14" s="728" t="s">
        <v>559</v>
      </c>
      <c r="B14" s="247" t="s">
        <v>560</v>
      </c>
      <c r="C14" s="738"/>
      <c r="D14" s="738"/>
      <c r="E14" s="730"/>
      <c r="F14" s="730"/>
      <c r="G14" s="730"/>
      <c r="H14" s="730"/>
      <c r="I14" s="730"/>
      <c r="J14" s="730"/>
      <c r="K14" s="731"/>
    </row>
    <row r="15" spans="1:11" ht="24.95" customHeight="1" x14ac:dyDescent="0.25">
      <c r="A15" s="728" t="s">
        <v>561</v>
      </c>
      <c r="B15" s="247" t="s">
        <v>562</v>
      </c>
      <c r="C15" s="738"/>
      <c r="D15" s="738"/>
      <c r="E15" s="730"/>
      <c r="F15" s="730">
        <v>55600000</v>
      </c>
      <c r="G15" s="730"/>
      <c r="H15" s="730"/>
      <c r="I15" s="730"/>
      <c r="J15" s="730"/>
      <c r="K15" s="731"/>
    </row>
    <row r="16" spans="1:11" ht="24.95" customHeight="1" x14ac:dyDescent="0.25">
      <c r="A16" s="728" t="s">
        <v>563</v>
      </c>
      <c r="B16" s="247" t="s">
        <v>564</v>
      </c>
      <c r="C16" s="738"/>
      <c r="D16" s="738"/>
      <c r="E16" s="730"/>
      <c r="F16" s="730">
        <v>-1035214.8704235099</v>
      </c>
      <c r="G16" s="730"/>
      <c r="H16" s="730">
        <v>-1035214.8704235099</v>
      </c>
      <c r="I16" s="730">
        <v>-1035214.8704235099</v>
      </c>
      <c r="J16" s="730">
        <v>-1035214.8704235099</v>
      </c>
      <c r="K16" s="731"/>
    </row>
    <row r="17" spans="1:13" ht="24.95" customHeight="1" x14ac:dyDescent="0.25">
      <c r="A17" s="728" t="s">
        <v>565</v>
      </c>
      <c r="B17" s="247" t="s">
        <v>566</v>
      </c>
      <c r="C17" s="738"/>
      <c r="D17" s="738"/>
      <c r="E17" s="730"/>
      <c r="F17" s="730">
        <v>74943732.175976485</v>
      </c>
      <c r="G17" s="730"/>
      <c r="H17" s="730">
        <v>73908517.305552974</v>
      </c>
      <c r="I17" s="730">
        <v>73390909.870341226</v>
      </c>
      <c r="J17" s="730">
        <v>72873302.435129479</v>
      </c>
      <c r="K17" s="731"/>
    </row>
    <row r="18" spans="1:13" ht="24.95" customHeight="1" x14ac:dyDescent="0.25">
      <c r="A18" s="728" t="s">
        <v>567</v>
      </c>
      <c r="B18" s="247" t="s">
        <v>568</v>
      </c>
      <c r="C18" s="738"/>
      <c r="D18" s="738"/>
      <c r="E18" s="730"/>
      <c r="F18" s="730">
        <v>47661339.61118824</v>
      </c>
      <c r="G18" s="730"/>
      <c r="H18" s="730">
        <v>74426124.740764737</v>
      </c>
      <c r="I18" s="730">
        <v>73908517.305552989</v>
      </c>
      <c r="J18" s="730">
        <v>73390909.870341241</v>
      </c>
      <c r="K18" s="731"/>
    </row>
    <row r="19" spans="1:13" ht="24.95" customHeight="1" x14ac:dyDescent="0.25">
      <c r="A19" s="728" t="s">
        <v>569</v>
      </c>
      <c r="B19" s="247" t="s">
        <v>570</v>
      </c>
      <c r="C19" s="738"/>
      <c r="D19" s="738"/>
      <c r="E19" s="730"/>
      <c r="F19" s="1197">
        <v>9.7000000000000003E-2</v>
      </c>
      <c r="G19" s="730"/>
      <c r="H19" s="1197">
        <v>9.7000000000000003E-2</v>
      </c>
      <c r="I19" s="1197">
        <v>9.7000000000000003E-2</v>
      </c>
      <c r="J19" s="1197">
        <v>9.7000000000000003E-2</v>
      </c>
      <c r="K19" s="731"/>
    </row>
    <row r="20" spans="1:13" ht="24.95" customHeight="1" x14ac:dyDescent="0.25">
      <c r="A20" s="728" t="s">
        <v>571</v>
      </c>
      <c r="B20" s="247" t="s">
        <v>572</v>
      </c>
      <c r="C20" s="247"/>
      <c r="D20" s="247"/>
      <c r="E20" s="339"/>
      <c r="F20" s="943">
        <v>3634771.0105348597</v>
      </c>
      <c r="G20" s="943"/>
      <c r="H20" s="943">
        <v>7169126.1786386389</v>
      </c>
      <c r="I20" s="943">
        <v>7068710.3362075584</v>
      </c>
      <c r="J20" s="943">
        <v>6968294.4937764779</v>
      </c>
      <c r="K20" s="1183"/>
      <c r="M20" s="745"/>
    </row>
    <row r="21" spans="1:13" ht="24.95" customHeight="1" x14ac:dyDescent="0.25">
      <c r="A21" s="728" t="s">
        <v>573</v>
      </c>
      <c r="B21" s="732" t="s">
        <v>574</v>
      </c>
      <c r="C21" s="732"/>
      <c r="D21" s="732"/>
      <c r="E21" s="339"/>
      <c r="F21" s="339"/>
      <c r="G21" s="339"/>
      <c r="H21" s="339"/>
      <c r="I21" s="339"/>
      <c r="J21" s="339"/>
      <c r="K21" s="340"/>
    </row>
    <row r="22" spans="1:13" ht="24.95" customHeight="1" x14ac:dyDescent="0.25">
      <c r="A22" s="337"/>
      <c r="B22" s="339"/>
      <c r="C22" s="339"/>
      <c r="D22" s="339"/>
      <c r="E22" s="339"/>
      <c r="F22" s="339"/>
      <c r="G22" s="339"/>
      <c r="H22" s="339"/>
      <c r="I22" s="339"/>
      <c r="J22" s="339"/>
      <c r="K22" s="340"/>
    </row>
    <row r="23" spans="1:13" ht="24.95" customHeight="1" x14ac:dyDescent="0.3">
      <c r="A23" s="726">
        <v>2</v>
      </c>
      <c r="B23" s="727" t="s">
        <v>575</v>
      </c>
      <c r="C23" s="727"/>
      <c r="D23" s="727"/>
      <c r="E23" s="339"/>
      <c r="F23" s="339"/>
      <c r="G23" s="339"/>
      <c r="H23" s="339"/>
      <c r="I23" s="339"/>
      <c r="J23" s="339"/>
      <c r="K23" s="340"/>
    </row>
    <row r="24" spans="1:13" ht="24.95" customHeight="1" x14ac:dyDescent="0.25">
      <c r="A24" s="728" t="s">
        <v>555</v>
      </c>
      <c r="B24" s="729" t="s">
        <v>556</v>
      </c>
      <c r="C24" s="729"/>
      <c r="D24" s="729"/>
      <c r="E24" s="339"/>
      <c r="F24" s="339"/>
      <c r="G24" s="339"/>
      <c r="H24" s="339"/>
      <c r="I24" s="339"/>
      <c r="J24" s="339"/>
      <c r="K24" s="340"/>
    </row>
    <row r="25" spans="1:13" ht="24.95" customHeight="1" x14ac:dyDescent="0.25">
      <c r="A25" s="728" t="s">
        <v>557</v>
      </c>
      <c r="B25" s="247" t="s">
        <v>558</v>
      </c>
      <c r="C25" s="247"/>
      <c r="D25" s="247"/>
      <c r="E25" s="339"/>
      <c r="F25" s="339"/>
      <c r="G25" s="339"/>
      <c r="H25" s="339"/>
      <c r="I25" s="339"/>
      <c r="J25" s="339"/>
      <c r="K25" s="340"/>
    </row>
    <row r="26" spans="1:13" ht="24.95" customHeight="1" x14ac:dyDescent="0.25">
      <c r="A26" s="728" t="s">
        <v>559</v>
      </c>
      <c r="B26" s="247" t="s">
        <v>560</v>
      </c>
      <c r="C26" s="247"/>
      <c r="D26" s="247"/>
      <c r="E26" s="339"/>
      <c r="F26" s="339"/>
      <c r="G26" s="339"/>
      <c r="H26" s="339"/>
      <c r="I26" s="339"/>
      <c r="J26" s="339"/>
      <c r="K26" s="340"/>
    </row>
    <row r="27" spans="1:13" ht="24.95" customHeight="1" x14ac:dyDescent="0.25">
      <c r="A27" s="728" t="s">
        <v>561</v>
      </c>
      <c r="B27" s="247" t="s">
        <v>562</v>
      </c>
      <c r="C27" s="247"/>
      <c r="D27" s="247"/>
      <c r="E27" s="339"/>
      <c r="F27" s="339"/>
      <c r="G27" s="339"/>
      <c r="H27" s="339"/>
      <c r="I27" s="339"/>
      <c r="J27" s="339"/>
      <c r="K27" s="340"/>
    </row>
    <row r="28" spans="1:13" ht="24.95" customHeight="1" x14ac:dyDescent="0.25">
      <c r="A28" s="728" t="s">
        <v>563</v>
      </c>
      <c r="B28" s="247" t="s">
        <v>564</v>
      </c>
      <c r="C28" s="247"/>
      <c r="D28" s="247"/>
      <c r="E28" s="339"/>
      <c r="F28" s="339"/>
      <c r="G28" s="339"/>
      <c r="H28" s="339"/>
      <c r="I28" s="339"/>
      <c r="J28" s="339"/>
      <c r="K28" s="340"/>
    </row>
    <row r="29" spans="1:13" ht="24.95" customHeight="1" x14ac:dyDescent="0.25">
      <c r="A29" s="728" t="s">
        <v>565</v>
      </c>
      <c r="B29" s="247" t="s">
        <v>566</v>
      </c>
      <c r="C29" s="247"/>
      <c r="D29" s="247"/>
      <c r="E29" s="339"/>
      <c r="F29" s="339"/>
      <c r="G29" s="339"/>
      <c r="H29" s="339"/>
      <c r="I29" s="339"/>
      <c r="J29" s="339"/>
      <c r="K29" s="340"/>
    </row>
    <row r="30" spans="1:13" ht="24.95" customHeight="1" x14ac:dyDescent="0.25">
      <c r="A30" s="728" t="s">
        <v>567</v>
      </c>
      <c r="B30" s="247" t="s">
        <v>568</v>
      </c>
      <c r="C30" s="247"/>
      <c r="D30" s="247"/>
      <c r="E30" s="339"/>
      <c r="F30" s="339"/>
      <c r="G30" s="339"/>
      <c r="H30" s="339"/>
      <c r="I30" s="339"/>
      <c r="J30" s="339"/>
      <c r="K30" s="340"/>
    </row>
    <row r="31" spans="1:13" ht="24.95" customHeight="1" x14ac:dyDescent="0.25">
      <c r="A31" s="728" t="s">
        <v>569</v>
      </c>
      <c r="B31" s="247" t="s">
        <v>570</v>
      </c>
      <c r="C31" s="247"/>
      <c r="D31" s="247"/>
      <c r="E31" s="339"/>
      <c r="F31" s="339"/>
      <c r="G31" s="339"/>
      <c r="H31" s="339"/>
      <c r="I31" s="339"/>
      <c r="J31" s="339"/>
      <c r="K31" s="340"/>
    </row>
    <row r="32" spans="1:13" ht="24.95" customHeight="1" x14ac:dyDescent="0.25">
      <c r="A32" s="728" t="s">
        <v>571</v>
      </c>
      <c r="B32" s="247" t="s">
        <v>572</v>
      </c>
      <c r="C32" s="247"/>
      <c r="D32" s="247"/>
      <c r="E32" s="339"/>
      <c r="F32" s="339"/>
      <c r="G32" s="339"/>
      <c r="H32" s="339"/>
      <c r="I32" s="339"/>
      <c r="J32" s="339"/>
      <c r="K32" s="340"/>
    </row>
    <row r="33" spans="1:11" ht="24.95" customHeight="1" x14ac:dyDescent="0.25">
      <c r="A33" s="728" t="s">
        <v>573</v>
      </c>
      <c r="B33" s="732" t="s">
        <v>574</v>
      </c>
      <c r="C33" s="732"/>
      <c r="D33" s="732"/>
      <c r="E33" s="339"/>
      <c r="F33" s="339"/>
      <c r="G33" s="339"/>
      <c r="H33" s="339"/>
      <c r="I33" s="339"/>
      <c r="J33" s="339"/>
      <c r="K33" s="340"/>
    </row>
    <row r="34" spans="1:11" ht="24.95" customHeight="1" x14ac:dyDescent="0.25">
      <c r="A34" s="337"/>
      <c r="B34" s="339"/>
      <c r="C34" s="339"/>
      <c r="D34" s="339"/>
      <c r="E34" s="339"/>
      <c r="F34" s="339"/>
      <c r="G34" s="339"/>
      <c r="H34" s="339"/>
      <c r="I34" s="339"/>
      <c r="J34" s="339"/>
      <c r="K34" s="340"/>
    </row>
    <row r="35" spans="1:11" ht="24.95" customHeight="1" x14ac:dyDescent="0.3">
      <c r="A35" s="733">
        <v>3</v>
      </c>
      <c r="B35" s="727" t="s">
        <v>576</v>
      </c>
      <c r="C35" s="727"/>
      <c r="D35" s="727"/>
      <c r="E35" s="339"/>
      <c r="F35" s="339"/>
      <c r="G35" s="339"/>
      <c r="H35" s="339"/>
      <c r="I35" s="339"/>
      <c r="J35" s="339"/>
      <c r="K35" s="340"/>
    </row>
    <row r="36" spans="1:11" ht="24.95" customHeight="1" x14ac:dyDescent="0.25">
      <c r="A36" s="728" t="s">
        <v>577</v>
      </c>
      <c r="B36" s="247" t="s">
        <v>281</v>
      </c>
      <c r="C36" s="247"/>
      <c r="D36" s="247"/>
      <c r="E36" s="339"/>
      <c r="F36" s="339"/>
      <c r="G36" s="339"/>
      <c r="H36" s="339"/>
      <c r="I36" s="339"/>
      <c r="J36" s="339"/>
      <c r="K36" s="340"/>
    </row>
    <row r="37" spans="1:11" ht="24.95" customHeight="1" x14ac:dyDescent="0.25">
      <c r="A37" s="728" t="s">
        <v>577</v>
      </c>
      <c r="B37" s="247" t="s">
        <v>281</v>
      </c>
      <c r="C37" s="247"/>
      <c r="D37" s="247"/>
      <c r="E37" s="339"/>
      <c r="F37" s="339"/>
      <c r="G37" s="339"/>
      <c r="H37" s="339"/>
      <c r="I37" s="339"/>
      <c r="J37" s="339"/>
      <c r="K37" s="340"/>
    </row>
    <row r="38" spans="1:11" ht="24.95" customHeight="1" x14ac:dyDescent="0.25">
      <c r="A38" s="337"/>
      <c r="B38" s="339"/>
      <c r="C38" s="339"/>
      <c r="D38" s="339"/>
      <c r="E38" s="339"/>
      <c r="F38" s="339"/>
      <c r="G38" s="339"/>
      <c r="H38" s="339"/>
      <c r="I38" s="339"/>
      <c r="J38" s="339"/>
      <c r="K38" s="340"/>
    </row>
    <row r="39" spans="1:11" ht="24.95" customHeight="1" x14ac:dyDescent="0.3">
      <c r="A39" s="733">
        <v>4</v>
      </c>
      <c r="B39" s="246" t="s">
        <v>578</v>
      </c>
      <c r="C39" s="246"/>
      <c r="D39" s="246"/>
      <c r="E39" s="339"/>
      <c r="F39" s="339"/>
      <c r="G39" s="339"/>
      <c r="H39" s="339"/>
      <c r="I39" s="339"/>
      <c r="J39" s="339"/>
      <c r="K39" s="340"/>
    </row>
    <row r="40" spans="1:11" ht="24.95" customHeight="1" x14ac:dyDescent="0.25">
      <c r="A40" s="728" t="s">
        <v>555</v>
      </c>
      <c r="B40" s="729" t="s">
        <v>556</v>
      </c>
      <c r="C40" s="729"/>
      <c r="D40" s="729"/>
      <c r="E40" s="339"/>
      <c r="F40" s="339"/>
      <c r="G40" s="339"/>
      <c r="H40" s="339"/>
      <c r="I40" s="339"/>
      <c r="J40" s="339"/>
      <c r="K40" s="340"/>
    </row>
    <row r="41" spans="1:11" ht="24.95" customHeight="1" x14ac:dyDescent="0.25">
      <c r="A41" s="728" t="s">
        <v>557</v>
      </c>
      <c r="B41" s="247" t="s">
        <v>558</v>
      </c>
      <c r="C41" s="247"/>
      <c r="D41" s="247"/>
      <c r="E41" s="339"/>
      <c r="F41" s="339"/>
      <c r="G41" s="339"/>
      <c r="H41" s="339"/>
      <c r="I41" s="339"/>
      <c r="J41" s="339"/>
      <c r="K41" s="340"/>
    </row>
    <row r="42" spans="1:11" ht="24.95" customHeight="1" x14ac:dyDescent="0.25">
      <c r="A42" s="728" t="s">
        <v>559</v>
      </c>
      <c r="B42" s="247" t="s">
        <v>560</v>
      </c>
      <c r="C42" s="247"/>
      <c r="D42" s="247"/>
      <c r="E42" s="339"/>
      <c r="F42" s="339"/>
      <c r="G42" s="339"/>
      <c r="H42" s="339"/>
      <c r="I42" s="339"/>
      <c r="J42" s="339"/>
      <c r="K42" s="340"/>
    </row>
    <row r="43" spans="1:11" ht="24.95" customHeight="1" x14ac:dyDescent="0.25">
      <c r="A43" s="728" t="s">
        <v>561</v>
      </c>
      <c r="B43" s="247" t="s">
        <v>562</v>
      </c>
      <c r="C43" s="247"/>
      <c r="D43" s="247"/>
      <c r="E43" s="339"/>
      <c r="F43" s="339"/>
      <c r="G43" s="339"/>
      <c r="H43" s="339"/>
      <c r="I43" s="339"/>
      <c r="J43" s="339"/>
      <c r="K43" s="340"/>
    </row>
    <row r="44" spans="1:11" ht="24.95" customHeight="1" x14ac:dyDescent="0.25">
      <c r="A44" s="728" t="s">
        <v>563</v>
      </c>
      <c r="B44" s="247" t="s">
        <v>564</v>
      </c>
      <c r="C44" s="247"/>
      <c r="D44" s="247"/>
      <c r="E44" s="339"/>
      <c r="F44" s="339"/>
      <c r="G44" s="339"/>
      <c r="H44" s="339"/>
      <c r="I44" s="339"/>
      <c r="J44" s="339"/>
      <c r="K44" s="340"/>
    </row>
    <row r="45" spans="1:11" ht="24.95" customHeight="1" x14ac:dyDescent="0.25">
      <c r="A45" s="728" t="s">
        <v>565</v>
      </c>
      <c r="B45" s="247" t="s">
        <v>566</v>
      </c>
      <c r="C45" s="247"/>
      <c r="D45" s="247"/>
      <c r="E45" s="339"/>
      <c r="F45" s="339"/>
      <c r="G45" s="339"/>
      <c r="H45" s="339"/>
      <c r="I45" s="339"/>
      <c r="J45" s="339"/>
      <c r="K45" s="340"/>
    </row>
    <row r="46" spans="1:11" ht="24.95" customHeight="1" x14ac:dyDescent="0.25">
      <c r="A46" s="728" t="s">
        <v>567</v>
      </c>
      <c r="B46" s="247" t="s">
        <v>568</v>
      </c>
      <c r="C46" s="247"/>
      <c r="D46" s="247"/>
      <c r="E46" s="339"/>
      <c r="F46" s="339"/>
      <c r="G46" s="339"/>
      <c r="H46" s="339"/>
      <c r="I46" s="339"/>
      <c r="J46" s="339"/>
      <c r="K46" s="340"/>
    </row>
    <row r="47" spans="1:11" ht="24.95" customHeight="1" x14ac:dyDescent="0.25">
      <c r="A47" s="728" t="s">
        <v>569</v>
      </c>
      <c r="B47" s="247" t="s">
        <v>579</v>
      </c>
      <c r="C47" s="247"/>
      <c r="D47" s="247"/>
      <c r="E47" s="339"/>
      <c r="F47" s="339"/>
      <c r="G47" s="339"/>
      <c r="H47" s="339"/>
      <c r="I47" s="339"/>
      <c r="J47" s="339"/>
      <c r="K47" s="340"/>
    </row>
    <row r="48" spans="1:11" ht="24.95" customHeight="1" x14ac:dyDescent="0.25">
      <c r="A48" s="734" t="s">
        <v>571</v>
      </c>
      <c r="B48" s="247" t="s">
        <v>580</v>
      </c>
      <c r="C48" s="247"/>
      <c r="D48" s="247"/>
      <c r="E48" s="339"/>
      <c r="F48" s="339"/>
      <c r="G48" s="339"/>
      <c r="H48" s="339"/>
      <c r="I48" s="339"/>
      <c r="J48" s="339"/>
      <c r="K48" s="340"/>
    </row>
    <row r="49" spans="1:11" ht="24.95" customHeight="1" thickBot="1" x14ac:dyDescent="0.3">
      <c r="A49" s="498"/>
      <c r="B49" s="499"/>
      <c r="C49" s="499"/>
      <c r="D49" s="499"/>
      <c r="E49" s="499"/>
      <c r="F49" s="499"/>
      <c r="G49" s="499"/>
      <c r="H49" s="499"/>
      <c r="I49" s="499"/>
      <c r="J49" s="499"/>
      <c r="K49" s="500"/>
    </row>
    <row r="50" spans="1:11" ht="15.75" x14ac:dyDescent="0.25">
      <c r="A50" s="350"/>
      <c r="B50" s="350"/>
      <c r="C50" s="350"/>
      <c r="D50" s="350"/>
      <c r="E50" s="350"/>
      <c r="F50" s="350"/>
      <c r="G50" s="350"/>
      <c r="H50" s="350"/>
      <c r="I50" s="350"/>
      <c r="J50" s="350"/>
      <c r="K50" s="350"/>
    </row>
    <row r="51" spans="1:11" s="92" customFormat="1" ht="18" customHeight="1" x14ac:dyDescent="0.25">
      <c r="A51" s="350"/>
      <c r="B51" s="1370" t="s">
        <v>581</v>
      </c>
      <c r="C51" s="1370"/>
      <c r="D51" s="1370"/>
      <c r="E51" s="1370"/>
      <c r="F51" s="1370"/>
      <c r="G51" s="1370"/>
      <c r="H51" s="1370"/>
      <c r="I51" s="1370"/>
      <c r="J51" s="1370"/>
      <c r="K51" s="1370"/>
    </row>
    <row r="52" spans="1:11" s="92" customFormat="1" ht="18" x14ac:dyDescent="0.25">
      <c r="A52" s="156" t="s">
        <v>878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</row>
  </sheetData>
  <mergeCells count="8">
    <mergeCell ref="B2:F2"/>
    <mergeCell ref="B4:F4"/>
    <mergeCell ref="B51:K51"/>
    <mergeCell ref="B8:B9"/>
    <mergeCell ref="A8:A9"/>
    <mergeCell ref="E8:G8"/>
    <mergeCell ref="K8:K9"/>
    <mergeCell ref="C8:D8"/>
  </mergeCells>
  <pageMargins left="1.4173228346456694" right="1.4960629921259843" top="0.98425196850393704" bottom="0.98425196850393704" header="0.51181102362204722" footer="0.51181102362204722"/>
  <pageSetup paperSize="9" scale="35" orientation="landscape" horizontalDpi="1200" verticalDpi="1200" r:id="rId1"/>
  <headerFooter alignWithMargins="0">
    <oddHeader>&amp;C&amp;A</oddHeader>
    <oddFooter>&amp;C&amp;P/&amp;P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22"/>
  <sheetViews>
    <sheetView topLeftCell="A10" zoomScaleNormal="100" zoomScaleSheetLayoutView="65" workbookViewId="0">
      <selection activeCell="D13" sqref="D13"/>
    </sheetView>
  </sheetViews>
  <sheetFormatPr defaultColWidth="10.6640625" defaultRowHeight="12.75" x14ac:dyDescent="0.2"/>
  <cols>
    <col min="1" max="1" width="6.5" style="91" customWidth="1"/>
    <col min="2" max="2" width="82.6640625" style="91" customWidth="1"/>
    <col min="3" max="5" width="24.1640625" style="91" customWidth="1"/>
    <col min="6" max="6" width="14.5" style="91" customWidth="1"/>
    <col min="7" max="7" width="17.83203125" style="91" customWidth="1"/>
    <col min="8" max="8" width="19.33203125" style="91" customWidth="1"/>
    <col min="9" max="9" width="19.5" style="91" customWidth="1"/>
    <col min="10" max="10" width="18.5" style="91" customWidth="1"/>
    <col min="11" max="11" width="20.1640625" style="91" customWidth="1"/>
    <col min="12" max="12" width="15.5" style="91" customWidth="1"/>
    <col min="13" max="13" width="13.1640625" style="91" customWidth="1"/>
    <col min="14" max="260" width="10.6640625" style="91"/>
    <col min="261" max="261" width="6.5" style="91" customWidth="1"/>
    <col min="262" max="262" width="95.5" style="91" customWidth="1"/>
    <col min="263" max="263" width="21.1640625" style="91" customWidth="1"/>
    <col min="264" max="264" width="20.83203125" style="91" customWidth="1"/>
    <col min="265" max="265" width="15.33203125" style="91" customWidth="1"/>
    <col min="266" max="266" width="17.83203125" style="91" customWidth="1"/>
    <col min="267" max="267" width="38.6640625" style="91" customWidth="1"/>
    <col min="268" max="268" width="15.5" style="91" customWidth="1"/>
    <col min="269" max="269" width="13.1640625" style="91" customWidth="1"/>
    <col min="270" max="516" width="10.6640625" style="91"/>
    <col min="517" max="517" width="6.5" style="91" customWidth="1"/>
    <col min="518" max="518" width="95.5" style="91" customWidth="1"/>
    <col min="519" max="519" width="21.1640625" style="91" customWidth="1"/>
    <col min="520" max="520" width="20.83203125" style="91" customWidth="1"/>
    <col min="521" max="521" width="15.33203125" style="91" customWidth="1"/>
    <col min="522" max="522" width="17.83203125" style="91" customWidth="1"/>
    <col min="523" max="523" width="38.6640625" style="91" customWidth="1"/>
    <col min="524" max="524" width="15.5" style="91" customWidth="1"/>
    <col min="525" max="525" width="13.1640625" style="91" customWidth="1"/>
    <col min="526" max="772" width="10.6640625" style="91"/>
    <col min="773" max="773" width="6.5" style="91" customWidth="1"/>
    <col min="774" max="774" width="95.5" style="91" customWidth="1"/>
    <col min="775" max="775" width="21.1640625" style="91" customWidth="1"/>
    <col min="776" max="776" width="20.83203125" style="91" customWidth="1"/>
    <col min="777" max="777" width="15.33203125" style="91" customWidth="1"/>
    <col min="778" max="778" width="17.83203125" style="91" customWidth="1"/>
    <col min="779" max="779" width="38.6640625" style="91" customWidth="1"/>
    <col min="780" max="780" width="15.5" style="91" customWidth="1"/>
    <col min="781" max="781" width="13.1640625" style="91" customWidth="1"/>
    <col min="782" max="1028" width="10.6640625" style="91"/>
    <col min="1029" max="1029" width="6.5" style="91" customWidth="1"/>
    <col min="1030" max="1030" width="95.5" style="91" customWidth="1"/>
    <col min="1031" max="1031" width="21.1640625" style="91" customWidth="1"/>
    <col min="1032" max="1032" width="20.83203125" style="91" customWidth="1"/>
    <col min="1033" max="1033" width="15.33203125" style="91" customWidth="1"/>
    <col min="1034" max="1034" width="17.83203125" style="91" customWidth="1"/>
    <col min="1035" max="1035" width="38.6640625" style="91" customWidth="1"/>
    <col min="1036" max="1036" width="15.5" style="91" customWidth="1"/>
    <col min="1037" max="1037" width="13.1640625" style="91" customWidth="1"/>
    <col min="1038" max="1284" width="10.6640625" style="91"/>
    <col min="1285" max="1285" width="6.5" style="91" customWidth="1"/>
    <col min="1286" max="1286" width="95.5" style="91" customWidth="1"/>
    <col min="1287" max="1287" width="21.1640625" style="91" customWidth="1"/>
    <col min="1288" max="1288" width="20.83203125" style="91" customWidth="1"/>
    <col min="1289" max="1289" width="15.33203125" style="91" customWidth="1"/>
    <col min="1290" max="1290" width="17.83203125" style="91" customWidth="1"/>
    <col min="1291" max="1291" width="38.6640625" style="91" customWidth="1"/>
    <col min="1292" max="1292" width="15.5" style="91" customWidth="1"/>
    <col min="1293" max="1293" width="13.1640625" style="91" customWidth="1"/>
    <col min="1294" max="1540" width="10.6640625" style="91"/>
    <col min="1541" max="1541" width="6.5" style="91" customWidth="1"/>
    <col min="1542" max="1542" width="95.5" style="91" customWidth="1"/>
    <col min="1543" max="1543" width="21.1640625" style="91" customWidth="1"/>
    <col min="1544" max="1544" width="20.83203125" style="91" customWidth="1"/>
    <col min="1545" max="1545" width="15.33203125" style="91" customWidth="1"/>
    <col min="1546" max="1546" width="17.83203125" style="91" customWidth="1"/>
    <col min="1547" max="1547" width="38.6640625" style="91" customWidth="1"/>
    <col min="1548" max="1548" width="15.5" style="91" customWidth="1"/>
    <col min="1549" max="1549" width="13.1640625" style="91" customWidth="1"/>
    <col min="1550" max="1796" width="10.6640625" style="91"/>
    <col min="1797" max="1797" width="6.5" style="91" customWidth="1"/>
    <col min="1798" max="1798" width="95.5" style="91" customWidth="1"/>
    <col min="1799" max="1799" width="21.1640625" style="91" customWidth="1"/>
    <col min="1800" max="1800" width="20.83203125" style="91" customWidth="1"/>
    <col min="1801" max="1801" width="15.33203125" style="91" customWidth="1"/>
    <col min="1802" max="1802" width="17.83203125" style="91" customWidth="1"/>
    <col min="1803" max="1803" width="38.6640625" style="91" customWidth="1"/>
    <col min="1804" max="1804" width="15.5" style="91" customWidth="1"/>
    <col min="1805" max="1805" width="13.1640625" style="91" customWidth="1"/>
    <col min="1806" max="2052" width="10.6640625" style="91"/>
    <col min="2053" max="2053" width="6.5" style="91" customWidth="1"/>
    <col min="2054" max="2054" width="95.5" style="91" customWidth="1"/>
    <col min="2055" max="2055" width="21.1640625" style="91" customWidth="1"/>
    <col min="2056" max="2056" width="20.83203125" style="91" customWidth="1"/>
    <col min="2057" max="2057" width="15.33203125" style="91" customWidth="1"/>
    <col min="2058" max="2058" width="17.83203125" style="91" customWidth="1"/>
    <col min="2059" max="2059" width="38.6640625" style="91" customWidth="1"/>
    <col min="2060" max="2060" width="15.5" style="91" customWidth="1"/>
    <col min="2061" max="2061" width="13.1640625" style="91" customWidth="1"/>
    <col min="2062" max="2308" width="10.6640625" style="91"/>
    <col min="2309" max="2309" width="6.5" style="91" customWidth="1"/>
    <col min="2310" max="2310" width="95.5" style="91" customWidth="1"/>
    <col min="2311" max="2311" width="21.1640625" style="91" customWidth="1"/>
    <col min="2312" max="2312" width="20.83203125" style="91" customWidth="1"/>
    <col min="2313" max="2313" width="15.33203125" style="91" customWidth="1"/>
    <col min="2314" max="2314" width="17.83203125" style="91" customWidth="1"/>
    <col min="2315" max="2315" width="38.6640625" style="91" customWidth="1"/>
    <col min="2316" max="2316" width="15.5" style="91" customWidth="1"/>
    <col min="2317" max="2317" width="13.1640625" style="91" customWidth="1"/>
    <col min="2318" max="2564" width="10.6640625" style="91"/>
    <col min="2565" max="2565" width="6.5" style="91" customWidth="1"/>
    <col min="2566" max="2566" width="95.5" style="91" customWidth="1"/>
    <col min="2567" max="2567" width="21.1640625" style="91" customWidth="1"/>
    <col min="2568" max="2568" width="20.83203125" style="91" customWidth="1"/>
    <col min="2569" max="2569" width="15.33203125" style="91" customWidth="1"/>
    <col min="2570" max="2570" width="17.83203125" style="91" customWidth="1"/>
    <col min="2571" max="2571" width="38.6640625" style="91" customWidth="1"/>
    <col min="2572" max="2572" width="15.5" style="91" customWidth="1"/>
    <col min="2573" max="2573" width="13.1640625" style="91" customWidth="1"/>
    <col min="2574" max="2820" width="10.6640625" style="91"/>
    <col min="2821" max="2821" width="6.5" style="91" customWidth="1"/>
    <col min="2822" max="2822" width="95.5" style="91" customWidth="1"/>
    <col min="2823" max="2823" width="21.1640625" style="91" customWidth="1"/>
    <col min="2824" max="2824" width="20.83203125" style="91" customWidth="1"/>
    <col min="2825" max="2825" width="15.33203125" style="91" customWidth="1"/>
    <col min="2826" max="2826" width="17.83203125" style="91" customWidth="1"/>
    <col min="2827" max="2827" width="38.6640625" style="91" customWidth="1"/>
    <col min="2828" max="2828" width="15.5" style="91" customWidth="1"/>
    <col min="2829" max="2829" width="13.1640625" style="91" customWidth="1"/>
    <col min="2830" max="3076" width="10.6640625" style="91"/>
    <col min="3077" max="3077" width="6.5" style="91" customWidth="1"/>
    <col min="3078" max="3078" width="95.5" style="91" customWidth="1"/>
    <col min="3079" max="3079" width="21.1640625" style="91" customWidth="1"/>
    <col min="3080" max="3080" width="20.83203125" style="91" customWidth="1"/>
    <col min="3081" max="3081" width="15.33203125" style="91" customWidth="1"/>
    <col min="3082" max="3082" width="17.83203125" style="91" customWidth="1"/>
    <col min="3083" max="3083" width="38.6640625" style="91" customWidth="1"/>
    <col min="3084" max="3084" width="15.5" style="91" customWidth="1"/>
    <col min="3085" max="3085" width="13.1640625" style="91" customWidth="1"/>
    <col min="3086" max="3332" width="10.6640625" style="91"/>
    <col min="3333" max="3333" width="6.5" style="91" customWidth="1"/>
    <col min="3334" max="3334" width="95.5" style="91" customWidth="1"/>
    <col min="3335" max="3335" width="21.1640625" style="91" customWidth="1"/>
    <col min="3336" max="3336" width="20.83203125" style="91" customWidth="1"/>
    <col min="3337" max="3337" width="15.33203125" style="91" customWidth="1"/>
    <col min="3338" max="3338" width="17.83203125" style="91" customWidth="1"/>
    <col min="3339" max="3339" width="38.6640625" style="91" customWidth="1"/>
    <col min="3340" max="3340" width="15.5" style="91" customWidth="1"/>
    <col min="3341" max="3341" width="13.1640625" style="91" customWidth="1"/>
    <col min="3342" max="3588" width="10.6640625" style="91"/>
    <col min="3589" max="3589" width="6.5" style="91" customWidth="1"/>
    <col min="3590" max="3590" width="95.5" style="91" customWidth="1"/>
    <col min="3591" max="3591" width="21.1640625" style="91" customWidth="1"/>
    <col min="3592" max="3592" width="20.83203125" style="91" customWidth="1"/>
    <col min="3593" max="3593" width="15.33203125" style="91" customWidth="1"/>
    <col min="3594" max="3594" width="17.83203125" style="91" customWidth="1"/>
    <col min="3595" max="3595" width="38.6640625" style="91" customWidth="1"/>
    <col min="3596" max="3596" width="15.5" style="91" customWidth="1"/>
    <col min="3597" max="3597" width="13.1640625" style="91" customWidth="1"/>
    <col min="3598" max="3844" width="10.6640625" style="91"/>
    <col min="3845" max="3845" width="6.5" style="91" customWidth="1"/>
    <col min="3846" max="3846" width="95.5" style="91" customWidth="1"/>
    <col min="3847" max="3847" width="21.1640625" style="91" customWidth="1"/>
    <col min="3848" max="3848" width="20.83203125" style="91" customWidth="1"/>
    <col min="3849" max="3849" width="15.33203125" style="91" customWidth="1"/>
    <col min="3850" max="3850" width="17.83203125" style="91" customWidth="1"/>
    <col min="3851" max="3851" width="38.6640625" style="91" customWidth="1"/>
    <col min="3852" max="3852" width="15.5" style="91" customWidth="1"/>
    <col min="3853" max="3853" width="13.1640625" style="91" customWidth="1"/>
    <col min="3854" max="4100" width="10.6640625" style="91"/>
    <col min="4101" max="4101" width="6.5" style="91" customWidth="1"/>
    <col min="4102" max="4102" width="95.5" style="91" customWidth="1"/>
    <col min="4103" max="4103" width="21.1640625" style="91" customWidth="1"/>
    <col min="4104" max="4104" width="20.83203125" style="91" customWidth="1"/>
    <col min="4105" max="4105" width="15.33203125" style="91" customWidth="1"/>
    <col min="4106" max="4106" width="17.83203125" style="91" customWidth="1"/>
    <col min="4107" max="4107" width="38.6640625" style="91" customWidth="1"/>
    <col min="4108" max="4108" width="15.5" style="91" customWidth="1"/>
    <col min="4109" max="4109" width="13.1640625" style="91" customWidth="1"/>
    <col min="4110" max="4356" width="10.6640625" style="91"/>
    <col min="4357" max="4357" width="6.5" style="91" customWidth="1"/>
    <col min="4358" max="4358" width="95.5" style="91" customWidth="1"/>
    <col min="4359" max="4359" width="21.1640625" style="91" customWidth="1"/>
    <col min="4360" max="4360" width="20.83203125" style="91" customWidth="1"/>
    <col min="4361" max="4361" width="15.33203125" style="91" customWidth="1"/>
    <col min="4362" max="4362" width="17.83203125" style="91" customWidth="1"/>
    <col min="4363" max="4363" width="38.6640625" style="91" customWidth="1"/>
    <col min="4364" max="4364" width="15.5" style="91" customWidth="1"/>
    <col min="4365" max="4365" width="13.1640625" style="91" customWidth="1"/>
    <col min="4366" max="4612" width="10.6640625" style="91"/>
    <col min="4613" max="4613" width="6.5" style="91" customWidth="1"/>
    <col min="4614" max="4614" width="95.5" style="91" customWidth="1"/>
    <col min="4615" max="4615" width="21.1640625" style="91" customWidth="1"/>
    <col min="4616" max="4616" width="20.83203125" style="91" customWidth="1"/>
    <col min="4617" max="4617" width="15.33203125" style="91" customWidth="1"/>
    <col min="4618" max="4618" width="17.83203125" style="91" customWidth="1"/>
    <col min="4619" max="4619" width="38.6640625" style="91" customWidth="1"/>
    <col min="4620" max="4620" width="15.5" style="91" customWidth="1"/>
    <col min="4621" max="4621" width="13.1640625" style="91" customWidth="1"/>
    <col min="4622" max="4868" width="10.6640625" style="91"/>
    <col min="4869" max="4869" width="6.5" style="91" customWidth="1"/>
    <col min="4870" max="4870" width="95.5" style="91" customWidth="1"/>
    <col min="4871" max="4871" width="21.1640625" style="91" customWidth="1"/>
    <col min="4872" max="4872" width="20.83203125" style="91" customWidth="1"/>
    <col min="4873" max="4873" width="15.33203125" style="91" customWidth="1"/>
    <col min="4874" max="4874" width="17.83203125" style="91" customWidth="1"/>
    <col min="4875" max="4875" width="38.6640625" style="91" customWidth="1"/>
    <col min="4876" max="4876" width="15.5" style="91" customWidth="1"/>
    <col min="4877" max="4877" width="13.1640625" style="91" customWidth="1"/>
    <col min="4878" max="5124" width="10.6640625" style="91"/>
    <col min="5125" max="5125" width="6.5" style="91" customWidth="1"/>
    <col min="5126" max="5126" width="95.5" style="91" customWidth="1"/>
    <col min="5127" max="5127" width="21.1640625" style="91" customWidth="1"/>
    <col min="5128" max="5128" width="20.83203125" style="91" customWidth="1"/>
    <col min="5129" max="5129" width="15.33203125" style="91" customWidth="1"/>
    <col min="5130" max="5130" width="17.83203125" style="91" customWidth="1"/>
    <col min="5131" max="5131" width="38.6640625" style="91" customWidth="1"/>
    <col min="5132" max="5132" width="15.5" style="91" customWidth="1"/>
    <col min="5133" max="5133" width="13.1640625" style="91" customWidth="1"/>
    <col min="5134" max="5380" width="10.6640625" style="91"/>
    <col min="5381" max="5381" width="6.5" style="91" customWidth="1"/>
    <col min="5382" max="5382" width="95.5" style="91" customWidth="1"/>
    <col min="5383" max="5383" width="21.1640625" style="91" customWidth="1"/>
    <col min="5384" max="5384" width="20.83203125" style="91" customWidth="1"/>
    <col min="5385" max="5385" width="15.33203125" style="91" customWidth="1"/>
    <col min="5386" max="5386" width="17.83203125" style="91" customWidth="1"/>
    <col min="5387" max="5387" width="38.6640625" style="91" customWidth="1"/>
    <col min="5388" max="5388" width="15.5" style="91" customWidth="1"/>
    <col min="5389" max="5389" width="13.1640625" style="91" customWidth="1"/>
    <col min="5390" max="5636" width="10.6640625" style="91"/>
    <col min="5637" max="5637" width="6.5" style="91" customWidth="1"/>
    <col min="5638" max="5638" width="95.5" style="91" customWidth="1"/>
    <col min="5639" max="5639" width="21.1640625" style="91" customWidth="1"/>
    <col min="5640" max="5640" width="20.83203125" style="91" customWidth="1"/>
    <col min="5641" max="5641" width="15.33203125" style="91" customWidth="1"/>
    <col min="5642" max="5642" width="17.83203125" style="91" customWidth="1"/>
    <col min="5643" max="5643" width="38.6640625" style="91" customWidth="1"/>
    <col min="5644" max="5644" width="15.5" style="91" customWidth="1"/>
    <col min="5645" max="5645" width="13.1640625" style="91" customWidth="1"/>
    <col min="5646" max="5892" width="10.6640625" style="91"/>
    <col min="5893" max="5893" width="6.5" style="91" customWidth="1"/>
    <col min="5894" max="5894" width="95.5" style="91" customWidth="1"/>
    <col min="5895" max="5895" width="21.1640625" style="91" customWidth="1"/>
    <col min="5896" max="5896" width="20.83203125" style="91" customWidth="1"/>
    <col min="5897" max="5897" width="15.33203125" style="91" customWidth="1"/>
    <col min="5898" max="5898" width="17.83203125" style="91" customWidth="1"/>
    <col min="5899" max="5899" width="38.6640625" style="91" customWidth="1"/>
    <col min="5900" max="5900" width="15.5" style="91" customWidth="1"/>
    <col min="5901" max="5901" width="13.1640625" style="91" customWidth="1"/>
    <col min="5902" max="6148" width="10.6640625" style="91"/>
    <col min="6149" max="6149" width="6.5" style="91" customWidth="1"/>
    <col min="6150" max="6150" width="95.5" style="91" customWidth="1"/>
    <col min="6151" max="6151" width="21.1640625" style="91" customWidth="1"/>
    <col min="6152" max="6152" width="20.83203125" style="91" customWidth="1"/>
    <col min="6153" max="6153" width="15.33203125" style="91" customWidth="1"/>
    <col min="6154" max="6154" width="17.83203125" style="91" customWidth="1"/>
    <col min="6155" max="6155" width="38.6640625" style="91" customWidth="1"/>
    <col min="6156" max="6156" width="15.5" style="91" customWidth="1"/>
    <col min="6157" max="6157" width="13.1640625" style="91" customWidth="1"/>
    <col min="6158" max="6404" width="10.6640625" style="91"/>
    <col min="6405" max="6405" width="6.5" style="91" customWidth="1"/>
    <col min="6406" max="6406" width="95.5" style="91" customWidth="1"/>
    <col min="6407" max="6407" width="21.1640625" style="91" customWidth="1"/>
    <col min="6408" max="6408" width="20.83203125" style="91" customWidth="1"/>
    <col min="6409" max="6409" width="15.33203125" style="91" customWidth="1"/>
    <col min="6410" max="6410" width="17.83203125" style="91" customWidth="1"/>
    <col min="6411" max="6411" width="38.6640625" style="91" customWidth="1"/>
    <col min="6412" max="6412" width="15.5" style="91" customWidth="1"/>
    <col min="6413" max="6413" width="13.1640625" style="91" customWidth="1"/>
    <col min="6414" max="6660" width="10.6640625" style="91"/>
    <col min="6661" max="6661" width="6.5" style="91" customWidth="1"/>
    <col min="6662" max="6662" width="95.5" style="91" customWidth="1"/>
    <col min="6663" max="6663" width="21.1640625" style="91" customWidth="1"/>
    <col min="6664" max="6664" width="20.83203125" style="91" customWidth="1"/>
    <col min="6665" max="6665" width="15.33203125" style="91" customWidth="1"/>
    <col min="6666" max="6666" width="17.83203125" style="91" customWidth="1"/>
    <col min="6667" max="6667" width="38.6640625" style="91" customWidth="1"/>
    <col min="6668" max="6668" width="15.5" style="91" customWidth="1"/>
    <col min="6669" max="6669" width="13.1640625" style="91" customWidth="1"/>
    <col min="6670" max="6916" width="10.6640625" style="91"/>
    <col min="6917" max="6917" width="6.5" style="91" customWidth="1"/>
    <col min="6918" max="6918" width="95.5" style="91" customWidth="1"/>
    <col min="6919" max="6919" width="21.1640625" style="91" customWidth="1"/>
    <col min="6920" max="6920" width="20.83203125" style="91" customWidth="1"/>
    <col min="6921" max="6921" width="15.33203125" style="91" customWidth="1"/>
    <col min="6922" max="6922" width="17.83203125" style="91" customWidth="1"/>
    <col min="6923" max="6923" width="38.6640625" style="91" customWidth="1"/>
    <col min="6924" max="6924" width="15.5" style="91" customWidth="1"/>
    <col min="6925" max="6925" width="13.1640625" style="91" customWidth="1"/>
    <col min="6926" max="7172" width="10.6640625" style="91"/>
    <col min="7173" max="7173" width="6.5" style="91" customWidth="1"/>
    <col min="7174" max="7174" width="95.5" style="91" customWidth="1"/>
    <col min="7175" max="7175" width="21.1640625" style="91" customWidth="1"/>
    <col min="7176" max="7176" width="20.83203125" style="91" customWidth="1"/>
    <col min="7177" max="7177" width="15.33203125" style="91" customWidth="1"/>
    <col min="7178" max="7178" width="17.83203125" style="91" customWidth="1"/>
    <col min="7179" max="7179" width="38.6640625" style="91" customWidth="1"/>
    <col min="7180" max="7180" width="15.5" style="91" customWidth="1"/>
    <col min="7181" max="7181" width="13.1640625" style="91" customWidth="1"/>
    <col min="7182" max="7428" width="10.6640625" style="91"/>
    <col min="7429" max="7429" width="6.5" style="91" customWidth="1"/>
    <col min="7430" max="7430" width="95.5" style="91" customWidth="1"/>
    <col min="7431" max="7431" width="21.1640625" style="91" customWidth="1"/>
    <col min="7432" max="7432" width="20.83203125" style="91" customWidth="1"/>
    <col min="7433" max="7433" width="15.33203125" style="91" customWidth="1"/>
    <col min="7434" max="7434" width="17.83203125" style="91" customWidth="1"/>
    <col min="7435" max="7435" width="38.6640625" style="91" customWidth="1"/>
    <col min="7436" max="7436" width="15.5" style="91" customWidth="1"/>
    <col min="7437" max="7437" width="13.1640625" style="91" customWidth="1"/>
    <col min="7438" max="7684" width="10.6640625" style="91"/>
    <col min="7685" max="7685" width="6.5" style="91" customWidth="1"/>
    <col min="7686" max="7686" width="95.5" style="91" customWidth="1"/>
    <col min="7687" max="7687" width="21.1640625" style="91" customWidth="1"/>
    <col min="7688" max="7688" width="20.83203125" style="91" customWidth="1"/>
    <col min="7689" max="7689" width="15.33203125" style="91" customWidth="1"/>
    <col min="7690" max="7690" width="17.83203125" style="91" customWidth="1"/>
    <col min="7691" max="7691" width="38.6640625" style="91" customWidth="1"/>
    <col min="7692" max="7692" width="15.5" style="91" customWidth="1"/>
    <col min="7693" max="7693" width="13.1640625" style="91" customWidth="1"/>
    <col min="7694" max="7940" width="10.6640625" style="91"/>
    <col min="7941" max="7941" width="6.5" style="91" customWidth="1"/>
    <col min="7942" max="7942" width="95.5" style="91" customWidth="1"/>
    <col min="7943" max="7943" width="21.1640625" style="91" customWidth="1"/>
    <col min="7944" max="7944" width="20.83203125" style="91" customWidth="1"/>
    <col min="7945" max="7945" width="15.33203125" style="91" customWidth="1"/>
    <col min="7946" max="7946" width="17.83203125" style="91" customWidth="1"/>
    <col min="7947" max="7947" width="38.6640625" style="91" customWidth="1"/>
    <col min="7948" max="7948" width="15.5" style="91" customWidth="1"/>
    <col min="7949" max="7949" width="13.1640625" style="91" customWidth="1"/>
    <col min="7950" max="8196" width="10.6640625" style="91"/>
    <col min="8197" max="8197" width="6.5" style="91" customWidth="1"/>
    <col min="8198" max="8198" width="95.5" style="91" customWidth="1"/>
    <col min="8199" max="8199" width="21.1640625" style="91" customWidth="1"/>
    <col min="8200" max="8200" width="20.83203125" style="91" customWidth="1"/>
    <col min="8201" max="8201" width="15.33203125" style="91" customWidth="1"/>
    <col min="8202" max="8202" width="17.83203125" style="91" customWidth="1"/>
    <col min="8203" max="8203" width="38.6640625" style="91" customWidth="1"/>
    <col min="8204" max="8204" width="15.5" style="91" customWidth="1"/>
    <col min="8205" max="8205" width="13.1640625" style="91" customWidth="1"/>
    <col min="8206" max="8452" width="10.6640625" style="91"/>
    <col min="8453" max="8453" width="6.5" style="91" customWidth="1"/>
    <col min="8454" max="8454" width="95.5" style="91" customWidth="1"/>
    <col min="8455" max="8455" width="21.1640625" style="91" customWidth="1"/>
    <col min="8456" max="8456" width="20.83203125" style="91" customWidth="1"/>
    <col min="8457" max="8457" width="15.33203125" style="91" customWidth="1"/>
    <col min="8458" max="8458" width="17.83203125" style="91" customWidth="1"/>
    <col min="8459" max="8459" width="38.6640625" style="91" customWidth="1"/>
    <col min="8460" max="8460" width="15.5" style="91" customWidth="1"/>
    <col min="8461" max="8461" width="13.1640625" style="91" customWidth="1"/>
    <col min="8462" max="8708" width="10.6640625" style="91"/>
    <col min="8709" max="8709" width="6.5" style="91" customWidth="1"/>
    <col min="8710" max="8710" width="95.5" style="91" customWidth="1"/>
    <col min="8711" max="8711" width="21.1640625" style="91" customWidth="1"/>
    <col min="8712" max="8712" width="20.83203125" style="91" customWidth="1"/>
    <col min="8713" max="8713" width="15.33203125" style="91" customWidth="1"/>
    <col min="8714" max="8714" width="17.83203125" style="91" customWidth="1"/>
    <col min="8715" max="8715" width="38.6640625" style="91" customWidth="1"/>
    <col min="8716" max="8716" width="15.5" style="91" customWidth="1"/>
    <col min="8717" max="8717" width="13.1640625" style="91" customWidth="1"/>
    <col min="8718" max="8964" width="10.6640625" style="91"/>
    <col min="8965" max="8965" width="6.5" style="91" customWidth="1"/>
    <col min="8966" max="8966" width="95.5" style="91" customWidth="1"/>
    <col min="8967" max="8967" width="21.1640625" style="91" customWidth="1"/>
    <col min="8968" max="8968" width="20.83203125" style="91" customWidth="1"/>
    <col min="8969" max="8969" width="15.33203125" style="91" customWidth="1"/>
    <col min="8970" max="8970" width="17.83203125" style="91" customWidth="1"/>
    <col min="8971" max="8971" width="38.6640625" style="91" customWidth="1"/>
    <col min="8972" max="8972" width="15.5" style="91" customWidth="1"/>
    <col min="8973" max="8973" width="13.1640625" style="91" customWidth="1"/>
    <col min="8974" max="9220" width="10.6640625" style="91"/>
    <col min="9221" max="9221" width="6.5" style="91" customWidth="1"/>
    <col min="9222" max="9222" width="95.5" style="91" customWidth="1"/>
    <col min="9223" max="9223" width="21.1640625" style="91" customWidth="1"/>
    <col min="9224" max="9224" width="20.83203125" style="91" customWidth="1"/>
    <col min="9225" max="9225" width="15.33203125" style="91" customWidth="1"/>
    <col min="9226" max="9226" width="17.83203125" style="91" customWidth="1"/>
    <col min="9227" max="9227" width="38.6640625" style="91" customWidth="1"/>
    <col min="9228" max="9228" width="15.5" style="91" customWidth="1"/>
    <col min="9229" max="9229" width="13.1640625" style="91" customWidth="1"/>
    <col min="9230" max="9476" width="10.6640625" style="91"/>
    <col min="9477" max="9477" width="6.5" style="91" customWidth="1"/>
    <col min="9478" max="9478" width="95.5" style="91" customWidth="1"/>
    <col min="9479" max="9479" width="21.1640625" style="91" customWidth="1"/>
    <col min="9480" max="9480" width="20.83203125" style="91" customWidth="1"/>
    <col min="9481" max="9481" width="15.33203125" style="91" customWidth="1"/>
    <col min="9482" max="9482" width="17.83203125" style="91" customWidth="1"/>
    <col min="9483" max="9483" width="38.6640625" style="91" customWidth="1"/>
    <col min="9484" max="9484" width="15.5" style="91" customWidth="1"/>
    <col min="9485" max="9485" width="13.1640625" style="91" customWidth="1"/>
    <col min="9486" max="9732" width="10.6640625" style="91"/>
    <col min="9733" max="9733" width="6.5" style="91" customWidth="1"/>
    <col min="9734" max="9734" width="95.5" style="91" customWidth="1"/>
    <col min="9735" max="9735" width="21.1640625" style="91" customWidth="1"/>
    <col min="9736" max="9736" width="20.83203125" style="91" customWidth="1"/>
    <col min="9737" max="9737" width="15.33203125" style="91" customWidth="1"/>
    <col min="9738" max="9738" width="17.83203125" style="91" customWidth="1"/>
    <col min="9739" max="9739" width="38.6640625" style="91" customWidth="1"/>
    <col min="9740" max="9740" width="15.5" style="91" customWidth="1"/>
    <col min="9741" max="9741" width="13.1640625" style="91" customWidth="1"/>
    <col min="9742" max="9988" width="10.6640625" style="91"/>
    <col min="9989" max="9989" width="6.5" style="91" customWidth="1"/>
    <col min="9990" max="9990" width="95.5" style="91" customWidth="1"/>
    <col min="9991" max="9991" width="21.1640625" style="91" customWidth="1"/>
    <col min="9992" max="9992" width="20.83203125" style="91" customWidth="1"/>
    <col min="9993" max="9993" width="15.33203125" style="91" customWidth="1"/>
    <col min="9994" max="9994" width="17.83203125" style="91" customWidth="1"/>
    <col min="9995" max="9995" width="38.6640625" style="91" customWidth="1"/>
    <col min="9996" max="9996" width="15.5" style="91" customWidth="1"/>
    <col min="9997" max="9997" width="13.1640625" style="91" customWidth="1"/>
    <col min="9998" max="10244" width="10.6640625" style="91"/>
    <col min="10245" max="10245" width="6.5" style="91" customWidth="1"/>
    <col min="10246" max="10246" width="95.5" style="91" customWidth="1"/>
    <col min="10247" max="10247" width="21.1640625" style="91" customWidth="1"/>
    <col min="10248" max="10248" width="20.83203125" style="91" customWidth="1"/>
    <col min="10249" max="10249" width="15.33203125" style="91" customWidth="1"/>
    <col min="10250" max="10250" width="17.83203125" style="91" customWidth="1"/>
    <col min="10251" max="10251" width="38.6640625" style="91" customWidth="1"/>
    <col min="10252" max="10252" width="15.5" style="91" customWidth="1"/>
    <col min="10253" max="10253" width="13.1640625" style="91" customWidth="1"/>
    <col min="10254" max="10500" width="10.6640625" style="91"/>
    <col min="10501" max="10501" width="6.5" style="91" customWidth="1"/>
    <col min="10502" max="10502" width="95.5" style="91" customWidth="1"/>
    <col min="10503" max="10503" width="21.1640625" style="91" customWidth="1"/>
    <col min="10504" max="10504" width="20.83203125" style="91" customWidth="1"/>
    <col min="10505" max="10505" width="15.33203125" style="91" customWidth="1"/>
    <col min="10506" max="10506" width="17.83203125" style="91" customWidth="1"/>
    <col min="10507" max="10507" width="38.6640625" style="91" customWidth="1"/>
    <col min="10508" max="10508" width="15.5" style="91" customWidth="1"/>
    <col min="10509" max="10509" width="13.1640625" style="91" customWidth="1"/>
    <col min="10510" max="10756" width="10.6640625" style="91"/>
    <col min="10757" max="10757" width="6.5" style="91" customWidth="1"/>
    <col min="10758" max="10758" width="95.5" style="91" customWidth="1"/>
    <col min="10759" max="10759" width="21.1640625" style="91" customWidth="1"/>
    <col min="10760" max="10760" width="20.83203125" style="91" customWidth="1"/>
    <col min="10761" max="10761" width="15.33203125" style="91" customWidth="1"/>
    <col min="10762" max="10762" width="17.83203125" style="91" customWidth="1"/>
    <col min="10763" max="10763" width="38.6640625" style="91" customWidth="1"/>
    <col min="10764" max="10764" width="15.5" style="91" customWidth="1"/>
    <col min="10765" max="10765" width="13.1640625" style="91" customWidth="1"/>
    <col min="10766" max="11012" width="10.6640625" style="91"/>
    <col min="11013" max="11013" width="6.5" style="91" customWidth="1"/>
    <col min="11014" max="11014" width="95.5" style="91" customWidth="1"/>
    <col min="11015" max="11015" width="21.1640625" style="91" customWidth="1"/>
    <col min="11016" max="11016" width="20.83203125" style="91" customWidth="1"/>
    <col min="11017" max="11017" width="15.33203125" style="91" customWidth="1"/>
    <col min="11018" max="11018" width="17.83203125" style="91" customWidth="1"/>
    <col min="11019" max="11019" width="38.6640625" style="91" customWidth="1"/>
    <col min="11020" max="11020" width="15.5" style="91" customWidth="1"/>
    <col min="11021" max="11021" width="13.1640625" style="91" customWidth="1"/>
    <col min="11022" max="11268" width="10.6640625" style="91"/>
    <col min="11269" max="11269" width="6.5" style="91" customWidth="1"/>
    <col min="11270" max="11270" width="95.5" style="91" customWidth="1"/>
    <col min="11271" max="11271" width="21.1640625" style="91" customWidth="1"/>
    <col min="11272" max="11272" width="20.83203125" style="91" customWidth="1"/>
    <col min="11273" max="11273" width="15.33203125" style="91" customWidth="1"/>
    <col min="11274" max="11274" width="17.83203125" style="91" customWidth="1"/>
    <col min="11275" max="11275" width="38.6640625" style="91" customWidth="1"/>
    <col min="11276" max="11276" width="15.5" style="91" customWidth="1"/>
    <col min="11277" max="11277" width="13.1640625" style="91" customWidth="1"/>
    <col min="11278" max="11524" width="10.6640625" style="91"/>
    <col min="11525" max="11525" width="6.5" style="91" customWidth="1"/>
    <col min="11526" max="11526" width="95.5" style="91" customWidth="1"/>
    <col min="11527" max="11527" width="21.1640625" style="91" customWidth="1"/>
    <col min="11528" max="11528" width="20.83203125" style="91" customWidth="1"/>
    <col min="11529" max="11529" width="15.33203125" style="91" customWidth="1"/>
    <col min="11530" max="11530" width="17.83203125" style="91" customWidth="1"/>
    <col min="11531" max="11531" width="38.6640625" style="91" customWidth="1"/>
    <col min="11532" max="11532" width="15.5" style="91" customWidth="1"/>
    <col min="11533" max="11533" width="13.1640625" style="91" customWidth="1"/>
    <col min="11534" max="11780" width="10.6640625" style="91"/>
    <col min="11781" max="11781" width="6.5" style="91" customWidth="1"/>
    <col min="11782" max="11782" width="95.5" style="91" customWidth="1"/>
    <col min="11783" max="11783" width="21.1640625" style="91" customWidth="1"/>
    <col min="11784" max="11784" width="20.83203125" style="91" customWidth="1"/>
    <col min="11785" max="11785" width="15.33203125" style="91" customWidth="1"/>
    <col min="11786" max="11786" width="17.83203125" style="91" customWidth="1"/>
    <col min="11787" max="11787" width="38.6640625" style="91" customWidth="1"/>
    <col min="11788" max="11788" width="15.5" style="91" customWidth="1"/>
    <col min="11789" max="11789" width="13.1640625" style="91" customWidth="1"/>
    <col min="11790" max="12036" width="10.6640625" style="91"/>
    <col min="12037" max="12037" width="6.5" style="91" customWidth="1"/>
    <col min="12038" max="12038" width="95.5" style="91" customWidth="1"/>
    <col min="12039" max="12039" width="21.1640625" style="91" customWidth="1"/>
    <col min="12040" max="12040" width="20.83203125" style="91" customWidth="1"/>
    <col min="12041" max="12041" width="15.33203125" style="91" customWidth="1"/>
    <col min="12042" max="12042" width="17.83203125" style="91" customWidth="1"/>
    <col min="12043" max="12043" width="38.6640625" style="91" customWidth="1"/>
    <col min="12044" max="12044" width="15.5" style="91" customWidth="1"/>
    <col min="12045" max="12045" width="13.1640625" style="91" customWidth="1"/>
    <col min="12046" max="12292" width="10.6640625" style="91"/>
    <col min="12293" max="12293" width="6.5" style="91" customWidth="1"/>
    <col min="12294" max="12294" width="95.5" style="91" customWidth="1"/>
    <col min="12295" max="12295" width="21.1640625" style="91" customWidth="1"/>
    <col min="12296" max="12296" width="20.83203125" style="91" customWidth="1"/>
    <col min="12297" max="12297" width="15.33203125" style="91" customWidth="1"/>
    <col min="12298" max="12298" width="17.83203125" style="91" customWidth="1"/>
    <col min="12299" max="12299" width="38.6640625" style="91" customWidth="1"/>
    <col min="12300" max="12300" width="15.5" style="91" customWidth="1"/>
    <col min="12301" max="12301" width="13.1640625" style="91" customWidth="1"/>
    <col min="12302" max="12548" width="10.6640625" style="91"/>
    <col min="12549" max="12549" width="6.5" style="91" customWidth="1"/>
    <col min="12550" max="12550" width="95.5" style="91" customWidth="1"/>
    <col min="12551" max="12551" width="21.1640625" style="91" customWidth="1"/>
    <col min="12552" max="12552" width="20.83203125" style="91" customWidth="1"/>
    <col min="12553" max="12553" width="15.33203125" style="91" customWidth="1"/>
    <col min="12554" max="12554" width="17.83203125" style="91" customWidth="1"/>
    <col min="12555" max="12555" width="38.6640625" style="91" customWidth="1"/>
    <col min="12556" max="12556" width="15.5" style="91" customWidth="1"/>
    <col min="12557" max="12557" width="13.1640625" style="91" customWidth="1"/>
    <col min="12558" max="12804" width="10.6640625" style="91"/>
    <col min="12805" max="12805" width="6.5" style="91" customWidth="1"/>
    <col min="12806" max="12806" width="95.5" style="91" customWidth="1"/>
    <col min="12807" max="12807" width="21.1640625" style="91" customWidth="1"/>
    <col min="12808" max="12808" width="20.83203125" style="91" customWidth="1"/>
    <col min="12809" max="12809" width="15.33203125" style="91" customWidth="1"/>
    <col min="12810" max="12810" width="17.83203125" style="91" customWidth="1"/>
    <col min="12811" max="12811" width="38.6640625" style="91" customWidth="1"/>
    <col min="12812" max="12812" width="15.5" style="91" customWidth="1"/>
    <col min="12813" max="12813" width="13.1640625" style="91" customWidth="1"/>
    <col min="12814" max="13060" width="10.6640625" style="91"/>
    <col min="13061" max="13061" width="6.5" style="91" customWidth="1"/>
    <col min="13062" max="13062" width="95.5" style="91" customWidth="1"/>
    <col min="13063" max="13063" width="21.1640625" style="91" customWidth="1"/>
    <col min="13064" max="13064" width="20.83203125" style="91" customWidth="1"/>
    <col min="13065" max="13065" width="15.33203125" style="91" customWidth="1"/>
    <col min="13066" max="13066" width="17.83203125" style="91" customWidth="1"/>
    <col min="13067" max="13067" width="38.6640625" style="91" customWidth="1"/>
    <col min="13068" max="13068" width="15.5" style="91" customWidth="1"/>
    <col min="13069" max="13069" width="13.1640625" style="91" customWidth="1"/>
    <col min="13070" max="13316" width="10.6640625" style="91"/>
    <col min="13317" max="13317" width="6.5" style="91" customWidth="1"/>
    <col min="13318" max="13318" width="95.5" style="91" customWidth="1"/>
    <col min="13319" max="13319" width="21.1640625" style="91" customWidth="1"/>
    <col min="13320" max="13320" width="20.83203125" style="91" customWidth="1"/>
    <col min="13321" max="13321" width="15.33203125" style="91" customWidth="1"/>
    <col min="13322" max="13322" width="17.83203125" style="91" customWidth="1"/>
    <col min="13323" max="13323" width="38.6640625" style="91" customWidth="1"/>
    <col min="13324" max="13324" width="15.5" style="91" customWidth="1"/>
    <col min="13325" max="13325" width="13.1640625" style="91" customWidth="1"/>
    <col min="13326" max="13572" width="10.6640625" style="91"/>
    <col min="13573" max="13573" width="6.5" style="91" customWidth="1"/>
    <col min="13574" max="13574" width="95.5" style="91" customWidth="1"/>
    <col min="13575" max="13575" width="21.1640625" style="91" customWidth="1"/>
    <col min="13576" max="13576" width="20.83203125" style="91" customWidth="1"/>
    <col min="13577" max="13577" width="15.33203125" style="91" customWidth="1"/>
    <col min="13578" max="13578" width="17.83203125" style="91" customWidth="1"/>
    <col min="13579" max="13579" width="38.6640625" style="91" customWidth="1"/>
    <col min="13580" max="13580" width="15.5" style="91" customWidth="1"/>
    <col min="13581" max="13581" width="13.1640625" style="91" customWidth="1"/>
    <col min="13582" max="13828" width="10.6640625" style="91"/>
    <col min="13829" max="13829" width="6.5" style="91" customWidth="1"/>
    <col min="13830" max="13830" width="95.5" style="91" customWidth="1"/>
    <col min="13831" max="13831" width="21.1640625" style="91" customWidth="1"/>
    <col min="13832" max="13832" width="20.83203125" style="91" customWidth="1"/>
    <col min="13833" max="13833" width="15.33203125" style="91" customWidth="1"/>
    <col min="13834" max="13834" width="17.83203125" style="91" customWidth="1"/>
    <col min="13835" max="13835" width="38.6640625" style="91" customWidth="1"/>
    <col min="13836" max="13836" width="15.5" style="91" customWidth="1"/>
    <col min="13837" max="13837" width="13.1640625" style="91" customWidth="1"/>
    <col min="13838" max="14084" width="10.6640625" style="91"/>
    <col min="14085" max="14085" width="6.5" style="91" customWidth="1"/>
    <col min="14086" max="14086" width="95.5" style="91" customWidth="1"/>
    <col min="14087" max="14087" width="21.1640625" style="91" customWidth="1"/>
    <col min="14088" max="14088" width="20.83203125" style="91" customWidth="1"/>
    <col min="14089" max="14089" width="15.33203125" style="91" customWidth="1"/>
    <col min="14090" max="14090" width="17.83203125" style="91" customWidth="1"/>
    <col min="14091" max="14091" width="38.6640625" style="91" customWidth="1"/>
    <col min="14092" max="14092" width="15.5" style="91" customWidth="1"/>
    <col min="14093" max="14093" width="13.1640625" style="91" customWidth="1"/>
    <col min="14094" max="14340" width="10.6640625" style="91"/>
    <col min="14341" max="14341" width="6.5" style="91" customWidth="1"/>
    <col min="14342" max="14342" width="95.5" style="91" customWidth="1"/>
    <col min="14343" max="14343" width="21.1640625" style="91" customWidth="1"/>
    <col min="14344" max="14344" width="20.83203125" style="91" customWidth="1"/>
    <col min="14345" max="14345" width="15.33203125" style="91" customWidth="1"/>
    <col min="14346" max="14346" width="17.83203125" style="91" customWidth="1"/>
    <col min="14347" max="14347" width="38.6640625" style="91" customWidth="1"/>
    <col min="14348" max="14348" width="15.5" style="91" customWidth="1"/>
    <col min="14349" max="14349" width="13.1640625" style="91" customWidth="1"/>
    <col min="14350" max="14596" width="10.6640625" style="91"/>
    <col min="14597" max="14597" width="6.5" style="91" customWidth="1"/>
    <col min="14598" max="14598" width="95.5" style="91" customWidth="1"/>
    <col min="14599" max="14599" width="21.1640625" style="91" customWidth="1"/>
    <col min="14600" max="14600" width="20.83203125" style="91" customWidth="1"/>
    <col min="14601" max="14601" width="15.33203125" style="91" customWidth="1"/>
    <col min="14602" max="14602" width="17.83203125" style="91" customWidth="1"/>
    <col min="14603" max="14603" width="38.6640625" style="91" customWidth="1"/>
    <col min="14604" max="14604" width="15.5" style="91" customWidth="1"/>
    <col min="14605" max="14605" width="13.1640625" style="91" customWidth="1"/>
    <col min="14606" max="14852" width="10.6640625" style="91"/>
    <col min="14853" max="14853" width="6.5" style="91" customWidth="1"/>
    <col min="14854" max="14854" width="95.5" style="91" customWidth="1"/>
    <col min="14855" max="14855" width="21.1640625" style="91" customWidth="1"/>
    <col min="14856" max="14856" width="20.83203125" style="91" customWidth="1"/>
    <col min="14857" max="14857" width="15.33203125" style="91" customWidth="1"/>
    <col min="14858" max="14858" width="17.83203125" style="91" customWidth="1"/>
    <col min="14859" max="14859" width="38.6640625" style="91" customWidth="1"/>
    <col min="14860" max="14860" width="15.5" style="91" customWidth="1"/>
    <col min="14861" max="14861" width="13.1640625" style="91" customWidth="1"/>
    <col min="14862" max="15108" width="10.6640625" style="91"/>
    <col min="15109" max="15109" width="6.5" style="91" customWidth="1"/>
    <col min="15110" max="15110" width="95.5" style="91" customWidth="1"/>
    <col min="15111" max="15111" width="21.1640625" style="91" customWidth="1"/>
    <col min="15112" max="15112" width="20.83203125" style="91" customWidth="1"/>
    <col min="15113" max="15113" width="15.33203125" style="91" customWidth="1"/>
    <col min="15114" max="15114" width="17.83203125" style="91" customWidth="1"/>
    <col min="15115" max="15115" width="38.6640625" style="91" customWidth="1"/>
    <col min="15116" max="15116" width="15.5" style="91" customWidth="1"/>
    <col min="15117" max="15117" width="13.1640625" style="91" customWidth="1"/>
    <col min="15118" max="15364" width="10.6640625" style="91"/>
    <col min="15365" max="15365" width="6.5" style="91" customWidth="1"/>
    <col min="15366" max="15366" width="95.5" style="91" customWidth="1"/>
    <col min="15367" max="15367" width="21.1640625" style="91" customWidth="1"/>
    <col min="15368" max="15368" width="20.83203125" style="91" customWidth="1"/>
    <col min="15369" max="15369" width="15.33203125" style="91" customWidth="1"/>
    <col min="15370" max="15370" width="17.83203125" style="91" customWidth="1"/>
    <col min="15371" max="15371" width="38.6640625" style="91" customWidth="1"/>
    <col min="15372" max="15372" width="15.5" style="91" customWidth="1"/>
    <col min="15373" max="15373" width="13.1640625" style="91" customWidth="1"/>
    <col min="15374" max="15620" width="10.6640625" style="91"/>
    <col min="15621" max="15621" width="6.5" style="91" customWidth="1"/>
    <col min="15622" max="15622" width="95.5" style="91" customWidth="1"/>
    <col min="15623" max="15623" width="21.1640625" style="91" customWidth="1"/>
    <col min="15624" max="15624" width="20.83203125" style="91" customWidth="1"/>
    <col min="15625" max="15625" width="15.33203125" style="91" customWidth="1"/>
    <col min="15626" max="15626" width="17.83203125" style="91" customWidth="1"/>
    <col min="15627" max="15627" width="38.6640625" style="91" customWidth="1"/>
    <col min="15628" max="15628" width="15.5" style="91" customWidth="1"/>
    <col min="15629" max="15629" width="13.1640625" style="91" customWidth="1"/>
    <col min="15630" max="15876" width="10.6640625" style="91"/>
    <col min="15877" max="15877" width="6.5" style="91" customWidth="1"/>
    <col min="15878" max="15878" width="95.5" style="91" customWidth="1"/>
    <col min="15879" max="15879" width="21.1640625" style="91" customWidth="1"/>
    <col min="15880" max="15880" width="20.83203125" style="91" customWidth="1"/>
    <col min="15881" max="15881" width="15.33203125" style="91" customWidth="1"/>
    <col min="15882" max="15882" width="17.83203125" style="91" customWidth="1"/>
    <col min="15883" max="15883" width="38.6640625" style="91" customWidth="1"/>
    <col min="15884" max="15884" width="15.5" style="91" customWidth="1"/>
    <col min="15885" max="15885" width="13.1640625" style="91" customWidth="1"/>
    <col min="15886" max="16132" width="10.6640625" style="91"/>
    <col min="16133" max="16133" width="6.5" style="91" customWidth="1"/>
    <col min="16134" max="16134" width="95.5" style="91" customWidth="1"/>
    <col min="16135" max="16135" width="21.1640625" style="91" customWidth="1"/>
    <col min="16136" max="16136" width="20.83203125" style="91" customWidth="1"/>
    <col min="16137" max="16137" width="15.33203125" style="91" customWidth="1"/>
    <col min="16138" max="16138" width="17.83203125" style="91" customWidth="1"/>
    <col min="16139" max="16139" width="38.6640625" style="91" customWidth="1"/>
    <col min="16140" max="16140" width="15.5" style="91" customWidth="1"/>
    <col min="16141" max="16141" width="13.1640625" style="91" customWidth="1"/>
    <col min="16142" max="16384" width="10.6640625" style="91"/>
  </cols>
  <sheetData>
    <row r="1" spans="1:12" ht="13.5" thickBot="1" x14ac:dyDescent="0.25">
      <c r="B1" s="725" t="s">
        <v>57</v>
      </c>
      <c r="C1" s="725"/>
      <c r="D1" s="725"/>
      <c r="E1" s="725"/>
    </row>
    <row r="2" spans="1:12" ht="15.75" customHeight="1" thickBot="1" x14ac:dyDescent="0.3">
      <c r="A2" s="100"/>
      <c r="B2" s="1364" t="s">
        <v>598</v>
      </c>
      <c r="C2" s="1365"/>
      <c r="D2" s="1365"/>
      <c r="E2" s="1365"/>
      <c r="F2" s="1365"/>
      <c r="G2" s="1366"/>
      <c r="H2" s="741"/>
      <c r="I2" s="741"/>
      <c r="J2" s="741"/>
      <c r="K2" s="38"/>
    </row>
    <row r="3" spans="1:12" ht="13.5" thickBot="1" x14ac:dyDescent="0.25">
      <c r="K3" s="496"/>
    </row>
    <row r="4" spans="1:12" ht="18.75" thickBot="1" x14ac:dyDescent="0.3">
      <c r="A4" s="92"/>
      <c r="B4" s="1367" t="s">
        <v>582</v>
      </c>
      <c r="C4" s="1368"/>
      <c r="D4" s="1368"/>
      <c r="E4" s="1368"/>
      <c r="F4" s="1368"/>
      <c r="G4" s="1369"/>
      <c r="H4" s="742"/>
      <c r="I4" s="742"/>
      <c r="J4" s="742"/>
      <c r="K4" s="497"/>
      <c r="L4" s="92"/>
    </row>
    <row r="5" spans="1:12" ht="15.75" x14ac:dyDescent="0.25">
      <c r="A5" s="350"/>
      <c r="B5" s="266" t="s">
        <v>553</v>
      </c>
      <c r="C5" s="266"/>
      <c r="D5" s="266"/>
      <c r="E5" s="266"/>
      <c r="F5" s="141" t="s">
        <v>922</v>
      </c>
      <c r="G5" s="142"/>
      <c r="H5" s="142"/>
      <c r="I5" s="350"/>
      <c r="J5" s="350"/>
      <c r="K5" s="350"/>
      <c r="L5" s="350"/>
    </row>
    <row r="6" spans="1:12" ht="30.75" x14ac:dyDescent="0.45">
      <c r="A6" s="350"/>
      <c r="B6" s="266" t="s">
        <v>222</v>
      </c>
      <c r="C6" s="266"/>
      <c r="D6" s="266"/>
      <c r="E6" s="266"/>
      <c r="F6" s="141" t="s">
        <v>922</v>
      </c>
      <c r="G6" s="142"/>
      <c r="H6" s="142"/>
      <c r="I6" s="350"/>
      <c r="J6" s="856" t="s">
        <v>887</v>
      </c>
      <c r="K6" s="350"/>
      <c r="L6" s="350"/>
    </row>
    <row r="7" spans="1:12" ht="16.5" thickBot="1" x14ac:dyDescent="0.3">
      <c r="A7" s="350"/>
      <c r="B7" s="350"/>
      <c r="C7" s="350"/>
      <c r="D7" s="350"/>
      <c r="E7" s="350"/>
      <c r="F7" s="350"/>
      <c r="G7" s="350"/>
      <c r="H7" s="350"/>
      <c r="I7" s="350"/>
      <c r="J7" s="350"/>
      <c r="L7" s="350"/>
    </row>
    <row r="8" spans="1:12" ht="47.25" customHeight="1" x14ac:dyDescent="0.2">
      <c r="A8" s="1304" t="s">
        <v>34</v>
      </c>
      <c r="B8" s="1304" t="s">
        <v>75</v>
      </c>
      <c r="C8" s="1333" t="s">
        <v>88</v>
      </c>
      <c r="D8" s="1334"/>
      <c r="E8" s="1335"/>
      <c r="F8" s="1371" t="s">
        <v>89</v>
      </c>
      <c r="G8" s="1371"/>
      <c r="H8" s="1371"/>
      <c r="I8" s="754" t="s">
        <v>351</v>
      </c>
      <c r="J8" s="765" t="s">
        <v>640</v>
      </c>
      <c r="K8" s="703" t="s">
        <v>641</v>
      </c>
      <c r="L8" s="1304" t="s">
        <v>36</v>
      </c>
    </row>
    <row r="9" spans="1:12" ht="62.25" customHeight="1" x14ac:dyDescent="0.2">
      <c r="A9" s="1304"/>
      <c r="B9" s="1304"/>
      <c r="C9" s="824" t="s">
        <v>793</v>
      </c>
      <c r="D9" s="824" t="s">
        <v>854</v>
      </c>
      <c r="E9" s="824" t="s">
        <v>795</v>
      </c>
      <c r="F9" s="184" t="s">
        <v>121</v>
      </c>
      <c r="G9" s="184" t="s">
        <v>382</v>
      </c>
      <c r="H9" s="184" t="s">
        <v>363</v>
      </c>
      <c r="I9" s="184" t="s">
        <v>466</v>
      </c>
      <c r="J9" s="184" t="s">
        <v>466</v>
      </c>
      <c r="K9" s="184" t="s">
        <v>466</v>
      </c>
      <c r="L9" s="1304"/>
    </row>
    <row r="10" spans="1:12" ht="16.5" x14ac:dyDescent="0.3">
      <c r="A10" s="739">
        <v>1</v>
      </c>
      <c r="B10" s="739">
        <v>2</v>
      </c>
      <c r="C10" s="824">
        <v>3</v>
      </c>
      <c r="D10" s="824">
        <v>4</v>
      </c>
      <c r="E10" s="824" t="s">
        <v>799</v>
      </c>
      <c r="F10" s="739">
        <v>6</v>
      </c>
      <c r="G10" s="739">
        <v>7</v>
      </c>
      <c r="H10" s="739">
        <v>8</v>
      </c>
      <c r="I10" s="739">
        <v>9</v>
      </c>
      <c r="J10" s="739">
        <v>10</v>
      </c>
      <c r="K10" s="739">
        <v>11</v>
      </c>
      <c r="L10" s="739">
        <v>12</v>
      </c>
    </row>
    <row r="11" spans="1:12" ht="24.95" customHeight="1" x14ac:dyDescent="0.3">
      <c r="A11" s="740">
        <v>1</v>
      </c>
      <c r="B11" s="736" t="s">
        <v>583</v>
      </c>
      <c r="C11" s="736"/>
      <c r="D11" s="736"/>
      <c r="E11" s="736"/>
      <c r="F11" s="730"/>
      <c r="G11" s="730"/>
      <c r="H11" s="730"/>
      <c r="I11" s="730"/>
      <c r="J11" s="730"/>
      <c r="K11" s="730"/>
      <c r="L11" s="731"/>
    </row>
    <row r="12" spans="1:12" ht="24.95" customHeight="1" x14ac:dyDescent="0.25">
      <c r="A12" s="728">
        <v>2</v>
      </c>
      <c r="B12" s="735" t="s">
        <v>584</v>
      </c>
      <c r="C12" s="743"/>
      <c r="D12" s="743"/>
      <c r="E12" s="743"/>
      <c r="F12" s="730"/>
      <c r="G12" s="730"/>
      <c r="H12" s="730"/>
      <c r="I12" s="730"/>
      <c r="J12" s="730"/>
      <c r="K12" s="730"/>
      <c r="L12" s="731"/>
    </row>
    <row r="13" spans="1:12" ht="24.95" customHeight="1" x14ac:dyDescent="0.25">
      <c r="A13" s="728">
        <v>3</v>
      </c>
      <c r="B13" s="247" t="s">
        <v>585</v>
      </c>
      <c r="C13" s="738"/>
      <c r="D13" s="738"/>
      <c r="E13" s="738"/>
      <c r="F13" s="730"/>
      <c r="G13" s="730"/>
      <c r="H13" s="730"/>
      <c r="I13" s="730"/>
      <c r="J13" s="730"/>
      <c r="K13" s="730"/>
      <c r="L13" s="731"/>
    </row>
    <row r="14" spans="1:12" ht="24.95" customHeight="1" x14ac:dyDescent="0.25">
      <c r="A14" s="728">
        <v>4</v>
      </c>
      <c r="B14" s="735" t="s">
        <v>586</v>
      </c>
      <c r="C14" s="743"/>
      <c r="D14" s="743"/>
      <c r="E14" s="743"/>
      <c r="F14" s="730"/>
      <c r="G14" s="730"/>
      <c r="H14" s="730"/>
      <c r="I14" s="730"/>
      <c r="J14" s="730"/>
      <c r="K14" s="730"/>
      <c r="L14" s="731"/>
    </row>
    <row r="15" spans="1:12" ht="24.95" customHeight="1" x14ac:dyDescent="0.25">
      <c r="A15" s="728">
        <v>5</v>
      </c>
      <c r="B15" s="247" t="s">
        <v>587</v>
      </c>
      <c r="C15" s="738"/>
      <c r="D15" s="738"/>
      <c r="E15" s="738"/>
      <c r="F15" s="730"/>
      <c r="G15" s="730"/>
      <c r="H15" s="730"/>
      <c r="I15" s="730"/>
      <c r="J15" s="730"/>
      <c r="K15" s="730"/>
      <c r="L15" s="731"/>
    </row>
    <row r="16" spans="1:12" ht="24.95" customHeight="1" x14ac:dyDescent="0.25">
      <c r="A16" s="728">
        <v>6</v>
      </c>
      <c r="B16" s="247" t="s">
        <v>588</v>
      </c>
      <c r="C16" s="738"/>
      <c r="D16" s="738"/>
      <c r="E16" s="738"/>
      <c r="F16" s="730"/>
      <c r="G16" s="730"/>
      <c r="H16" s="730"/>
      <c r="I16" s="730"/>
      <c r="J16" s="730"/>
      <c r="K16" s="730"/>
      <c r="L16" s="731"/>
    </row>
    <row r="17" spans="1:12" ht="24.95" customHeight="1" x14ac:dyDescent="0.25">
      <c r="A17" s="728">
        <v>7</v>
      </c>
      <c r="B17" s="247" t="s">
        <v>589</v>
      </c>
      <c r="C17" s="738"/>
      <c r="D17" s="738"/>
      <c r="E17" s="738"/>
      <c r="F17" s="730"/>
      <c r="G17" s="730"/>
      <c r="H17" s="730"/>
      <c r="I17" s="730"/>
      <c r="J17" s="730"/>
      <c r="K17" s="730"/>
      <c r="L17" s="731"/>
    </row>
    <row r="18" spans="1:12" ht="24.95" customHeight="1" x14ac:dyDescent="0.25">
      <c r="A18" s="728">
        <v>8</v>
      </c>
      <c r="B18" s="247" t="s">
        <v>590</v>
      </c>
      <c r="C18" s="738"/>
      <c r="D18" s="738"/>
      <c r="E18" s="738"/>
      <c r="F18" s="730"/>
      <c r="G18" s="730"/>
      <c r="H18" s="730"/>
      <c r="I18" s="730"/>
      <c r="J18" s="730"/>
      <c r="K18" s="730"/>
      <c r="L18" s="731"/>
    </row>
    <row r="19" spans="1:12" ht="24.95" customHeight="1" x14ac:dyDescent="0.25">
      <c r="A19" s="728">
        <v>9</v>
      </c>
      <c r="B19" s="247" t="s">
        <v>591</v>
      </c>
      <c r="C19" s="738"/>
      <c r="D19" s="738"/>
      <c r="E19" s="738"/>
      <c r="F19" s="730"/>
      <c r="G19" s="730"/>
      <c r="H19" s="730"/>
      <c r="I19" s="730"/>
      <c r="J19" s="730"/>
      <c r="K19" s="730"/>
      <c r="L19" s="731"/>
    </row>
    <row r="20" spans="1:12" ht="24.95" customHeight="1" thickBot="1" x14ac:dyDescent="0.3">
      <c r="A20" s="498"/>
      <c r="B20" s="499"/>
      <c r="C20" s="499"/>
      <c r="D20" s="499"/>
      <c r="E20" s="499"/>
      <c r="F20" s="499"/>
      <c r="G20" s="499"/>
      <c r="H20" s="499"/>
      <c r="I20" s="499"/>
      <c r="J20" s="499"/>
      <c r="K20" s="499"/>
      <c r="L20" s="500"/>
    </row>
    <row r="21" spans="1:12" s="92" customFormat="1" ht="18" customHeight="1" x14ac:dyDescent="0.25">
      <c r="A21" s="350"/>
      <c r="B21" s="1370"/>
      <c r="C21" s="1370"/>
      <c r="D21" s="1370"/>
      <c r="E21" s="1370"/>
      <c r="F21" s="1370"/>
      <c r="G21" s="1370"/>
      <c r="H21" s="1370"/>
      <c r="I21" s="1370"/>
      <c r="J21" s="1370"/>
      <c r="K21" s="1370"/>
      <c r="L21" s="1370"/>
    </row>
    <row r="22" spans="1:12" s="92" customFormat="1" ht="18" x14ac:dyDescent="0.25">
      <c r="A22" s="156" t="s">
        <v>878</v>
      </c>
      <c r="B22" s="350"/>
      <c r="C22" s="350"/>
      <c r="D22" s="350"/>
      <c r="E22" s="350"/>
      <c r="F22" s="350"/>
      <c r="G22" s="350"/>
      <c r="H22" s="350"/>
      <c r="I22" s="350"/>
      <c r="J22" s="350"/>
      <c r="K22" s="350"/>
      <c r="L22" s="350"/>
    </row>
  </sheetData>
  <mergeCells count="8">
    <mergeCell ref="B2:G2"/>
    <mergeCell ref="B4:G4"/>
    <mergeCell ref="B21:L21"/>
    <mergeCell ref="A8:A9"/>
    <mergeCell ref="B8:B9"/>
    <mergeCell ref="F8:H8"/>
    <mergeCell ref="L8:L9"/>
    <mergeCell ref="C8:E8"/>
  </mergeCells>
  <pageMargins left="0.51181102362204722" right="0.74803149606299213" top="0.98425196850393704" bottom="0.98425196850393704" header="0.51181102362204722" footer="0.51181102362204722"/>
  <pageSetup paperSize="9" scale="50" orientation="landscape" horizontalDpi="1200" verticalDpi="1200" r:id="rId1"/>
  <headerFooter alignWithMargins="0">
    <oddHeader>&amp;C&amp;A</oddHeader>
    <oddFooter>&amp;C&amp;P/&amp;P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L22"/>
  <sheetViews>
    <sheetView topLeftCell="A10" zoomScaleNormal="100" zoomScaleSheetLayoutView="65" workbookViewId="0">
      <selection activeCell="D14" sqref="D14"/>
    </sheetView>
  </sheetViews>
  <sheetFormatPr defaultColWidth="10.6640625" defaultRowHeight="12.75" x14ac:dyDescent="0.2"/>
  <cols>
    <col min="1" max="1" width="6.5" style="91" customWidth="1"/>
    <col min="2" max="2" width="82.6640625" style="91" customWidth="1"/>
    <col min="3" max="5" width="24.1640625" style="91" customWidth="1"/>
    <col min="6" max="6" width="14.5" style="91" customWidth="1"/>
    <col min="7" max="7" width="17.83203125" style="91" customWidth="1"/>
    <col min="8" max="8" width="19.33203125" style="91" customWidth="1"/>
    <col min="9" max="9" width="19.5" style="91" customWidth="1"/>
    <col min="10" max="10" width="18.5" style="91" customWidth="1"/>
    <col min="11" max="11" width="20.1640625" style="91" customWidth="1"/>
    <col min="12" max="12" width="15.5" style="91" customWidth="1"/>
    <col min="13" max="13" width="13.1640625" style="91" customWidth="1"/>
    <col min="14" max="260" width="10.6640625" style="91"/>
    <col min="261" max="261" width="6.5" style="91" customWidth="1"/>
    <col min="262" max="262" width="95.5" style="91" customWidth="1"/>
    <col min="263" max="263" width="21.1640625" style="91" customWidth="1"/>
    <col min="264" max="264" width="20.83203125" style="91" customWidth="1"/>
    <col min="265" max="265" width="15.33203125" style="91" customWidth="1"/>
    <col min="266" max="266" width="17.83203125" style="91" customWidth="1"/>
    <col min="267" max="267" width="38.6640625" style="91" customWidth="1"/>
    <col min="268" max="268" width="15.5" style="91" customWidth="1"/>
    <col min="269" max="269" width="13.1640625" style="91" customWidth="1"/>
    <col min="270" max="516" width="10.6640625" style="91"/>
    <col min="517" max="517" width="6.5" style="91" customWidth="1"/>
    <col min="518" max="518" width="95.5" style="91" customWidth="1"/>
    <col min="519" max="519" width="21.1640625" style="91" customWidth="1"/>
    <col min="520" max="520" width="20.83203125" style="91" customWidth="1"/>
    <col min="521" max="521" width="15.33203125" style="91" customWidth="1"/>
    <col min="522" max="522" width="17.83203125" style="91" customWidth="1"/>
    <col min="523" max="523" width="38.6640625" style="91" customWidth="1"/>
    <col min="524" max="524" width="15.5" style="91" customWidth="1"/>
    <col min="525" max="525" width="13.1640625" style="91" customWidth="1"/>
    <col min="526" max="772" width="10.6640625" style="91"/>
    <col min="773" max="773" width="6.5" style="91" customWidth="1"/>
    <col min="774" max="774" width="95.5" style="91" customWidth="1"/>
    <col min="775" max="775" width="21.1640625" style="91" customWidth="1"/>
    <col min="776" max="776" width="20.83203125" style="91" customWidth="1"/>
    <col min="777" max="777" width="15.33203125" style="91" customWidth="1"/>
    <col min="778" max="778" width="17.83203125" style="91" customWidth="1"/>
    <col min="779" max="779" width="38.6640625" style="91" customWidth="1"/>
    <col min="780" max="780" width="15.5" style="91" customWidth="1"/>
    <col min="781" max="781" width="13.1640625" style="91" customWidth="1"/>
    <col min="782" max="1028" width="10.6640625" style="91"/>
    <col min="1029" max="1029" width="6.5" style="91" customWidth="1"/>
    <col min="1030" max="1030" width="95.5" style="91" customWidth="1"/>
    <col min="1031" max="1031" width="21.1640625" style="91" customWidth="1"/>
    <col min="1032" max="1032" width="20.83203125" style="91" customWidth="1"/>
    <col min="1033" max="1033" width="15.33203125" style="91" customWidth="1"/>
    <col min="1034" max="1034" width="17.83203125" style="91" customWidth="1"/>
    <col min="1035" max="1035" width="38.6640625" style="91" customWidth="1"/>
    <col min="1036" max="1036" width="15.5" style="91" customWidth="1"/>
    <col min="1037" max="1037" width="13.1640625" style="91" customWidth="1"/>
    <col min="1038" max="1284" width="10.6640625" style="91"/>
    <col min="1285" max="1285" width="6.5" style="91" customWidth="1"/>
    <col min="1286" max="1286" width="95.5" style="91" customWidth="1"/>
    <col min="1287" max="1287" width="21.1640625" style="91" customWidth="1"/>
    <col min="1288" max="1288" width="20.83203125" style="91" customWidth="1"/>
    <col min="1289" max="1289" width="15.33203125" style="91" customWidth="1"/>
    <col min="1290" max="1290" width="17.83203125" style="91" customWidth="1"/>
    <col min="1291" max="1291" width="38.6640625" style="91" customWidth="1"/>
    <col min="1292" max="1292" width="15.5" style="91" customWidth="1"/>
    <col min="1293" max="1293" width="13.1640625" style="91" customWidth="1"/>
    <col min="1294" max="1540" width="10.6640625" style="91"/>
    <col min="1541" max="1541" width="6.5" style="91" customWidth="1"/>
    <col min="1542" max="1542" width="95.5" style="91" customWidth="1"/>
    <col min="1543" max="1543" width="21.1640625" style="91" customWidth="1"/>
    <col min="1544" max="1544" width="20.83203125" style="91" customWidth="1"/>
    <col min="1545" max="1545" width="15.33203125" style="91" customWidth="1"/>
    <col min="1546" max="1546" width="17.83203125" style="91" customWidth="1"/>
    <col min="1547" max="1547" width="38.6640625" style="91" customWidth="1"/>
    <col min="1548" max="1548" width="15.5" style="91" customWidth="1"/>
    <col min="1549" max="1549" width="13.1640625" style="91" customWidth="1"/>
    <col min="1550" max="1796" width="10.6640625" style="91"/>
    <col min="1797" max="1797" width="6.5" style="91" customWidth="1"/>
    <col min="1798" max="1798" width="95.5" style="91" customWidth="1"/>
    <col min="1799" max="1799" width="21.1640625" style="91" customWidth="1"/>
    <col min="1800" max="1800" width="20.83203125" style="91" customWidth="1"/>
    <col min="1801" max="1801" width="15.33203125" style="91" customWidth="1"/>
    <col min="1802" max="1802" width="17.83203125" style="91" customWidth="1"/>
    <col min="1803" max="1803" width="38.6640625" style="91" customWidth="1"/>
    <col min="1804" max="1804" width="15.5" style="91" customWidth="1"/>
    <col min="1805" max="1805" width="13.1640625" style="91" customWidth="1"/>
    <col min="1806" max="2052" width="10.6640625" style="91"/>
    <col min="2053" max="2053" width="6.5" style="91" customWidth="1"/>
    <col min="2054" max="2054" width="95.5" style="91" customWidth="1"/>
    <col min="2055" max="2055" width="21.1640625" style="91" customWidth="1"/>
    <col min="2056" max="2056" width="20.83203125" style="91" customWidth="1"/>
    <col min="2057" max="2057" width="15.33203125" style="91" customWidth="1"/>
    <col min="2058" max="2058" width="17.83203125" style="91" customWidth="1"/>
    <col min="2059" max="2059" width="38.6640625" style="91" customWidth="1"/>
    <col min="2060" max="2060" width="15.5" style="91" customWidth="1"/>
    <col min="2061" max="2061" width="13.1640625" style="91" customWidth="1"/>
    <col min="2062" max="2308" width="10.6640625" style="91"/>
    <col min="2309" max="2309" width="6.5" style="91" customWidth="1"/>
    <col min="2310" max="2310" width="95.5" style="91" customWidth="1"/>
    <col min="2311" max="2311" width="21.1640625" style="91" customWidth="1"/>
    <col min="2312" max="2312" width="20.83203125" style="91" customWidth="1"/>
    <col min="2313" max="2313" width="15.33203125" style="91" customWidth="1"/>
    <col min="2314" max="2314" width="17.83203125" style="91" customWidth="1"/>
    <col min="2315" max="2315" width="38.6640625" style="91" customWidth="1"/>
    <col min="2316" max="2316" width="15.5" style="91" customWidth="1"/>
    <col min="2317" max="2317" width="13.1640625" style="91" customWidth="1"/>
    <col min="2318" max="2564" width="10.6640625" style="91"/>
    <col min="2565" max="2565" width="6.5" style="91" customWidth="1"/>
    <col min="2566" max="2566" width="95.5" style="91" customWidth="1"/>
    <col min="2567" max="2567" width="21.1640625" style="91" customWidth="1"/>
    <col min="2568" max="2568" width="20.83203125" style="91" customWidth="1"/>
    <col min="2569" max="2569" width="15.33203125" style="91" customWidth="1"/>
    <col min="2570" max="2570" width="17.83203125" style="91" customWidth="1"/>
    <col min="2571" max="2571" width="38.6640625" style="91" customWidth="1"/>
    <col min="2572" max="2572" width="15.5" style="91" customWidth="1"/>
    <col min="2573" max="2573" width="13.1640625" style="91" customWidth="1"/>
    <col min="2574" max="2820" width="10.6640625" style="91"/>
    <col min="2821" max="2821" width="6.5" style="91" customWidth="1"/>
    <col min="2822" max="2822" width="95.5" style="91" customWidth="1"/>
    <col min="2823" max="2823" width="21.1640625" style="91" customWidth="1"/>
    <col min="2824" max="2824" width="20.83203125" style="91" customWidth="1"/>
    <col min="2825" max="2825" width="15.33203125" style="91" customWidth="1"/>
    <col min="2826" max="2826" width="17.83203125" style="91" customWidth="1"/>
    <col min="2827" max="2827" width="38.6640625" style="91" customWidth="1"/>
    <col min="2828" max="2828" width="15.5" style="91" customWidth="1"/>
    <col min="2829" max="2829" width="13.1640625" style="91" customWidth="1"/>
    <col min="2830" max="3076" width="10.6640625" style="91"/>
    <col min="3077" max="3077" width="6.5" style="91" customWidth="1"/>
    <col min="3078" max="3078" width="95.5" style="91" customWidth="1"/>
    <col min="3079" max="3079" width="21.1640625" style="91" customWidth="1"/>
    <col min="3080" max="3080" width="20.83203125" style="91" customWidth="1"/>
    <col min="3081" max="3081" width="15.33203125" style="91" customWidth="1"/>
    <col min="3082" max="3082" width="17.83203125" style="91" customWidth="1"/>
    <col min="3083" max="3083" width="38.6640625" style="91" customWidth="1"/>
    <col min="3084" max="3084" width="15.5" style="91" customWidth="1"/>
    <col min="3085" max="3085" width="13.1640625" style="91" customWidth="1"/>
    <col min="3086" max="3332" width="10.6640625" style="91"/>
    <col min="3333" max="3333" width="6.5" style="91" customWidth="1"/>
    <col min="3334" max="3334" width="95.5" style="91" customWidth="1"/>
    <col min="3335" max="3335" width="21.1640625" style="91" customWidth="1"/>
    <col min="3336" max="3336" width="20.83203125" style="91" customWidth="1"/>
    <col min="3337" max="3337" width="15.33203125" style="91" customWidth="1"/>
    <col min="3338" max="3338" width="17.83203125" style="91" customWidth="1"/>
    <col min="3339" max="3339" width="38.6640625" style="91" customWidth="1"/>
    <col min="3340" max="3340" width="15.5" style="91" customWidth="1"/>
    <col min="3341" max="3341" width="13.1640625" style="91" customWidth="1"/>
    <col min="3342" max="3588" width="10.6640625" style="91"/>
    <col min="3589" max="3589" width="6.5" style="91" customWidth="1"/>
    <col min="3590" max="3590" width="95.5" style="91" customWidth="1"/>
    <col min="3591" max="3591" width="21.1640625" style="91" customWidth="1"/>
    <col min="3592" max="3592" width="20.83203125" style="91" customWidth="1"/>
    <col min="3593" max="3593" width="15.33203125" style="91" customWidth="1"/>
    <col min="3594" max="3594" width="17.83203125" style="91" customWidth="1"/>
    <col min="3595" max="3595" width="38.6640625" style="91" customWidth="1"/>
    <col min="3596" max="3596" width="15.5" style="91" customWidth="1"/>
    <col min="3597" max="3597" width="13.1640625" style="91" customWidth="1"/>
    <col min="3598" max="3844" width="10.6640625" style="91"/>
    <col min="3845" max="3845" width="6.5" style="91" customWidth="1"/>
    <col min="3846" max="3846" width="95.5" style="91" customWidth="1"/>
    <col min="3847" max="3847" width="21.1640625" style="91" customWidth="1"/>
    <col min="3848" max="3848" width="20.83203125" style="91" customWidth="1"/>
    <col min="3849" max="3849" width="15.33203125" style="91" customWidth="1"/>
    <col min="3850" max="3850" width="17.83203125" style="91" customWidth="1"/>
    <col min="3851" max="3851" width="38.6640625" style="91" customWidth="1"/>
    <col min="3852" max="3852" width="15.5" style="91" customWidth="1"/>
    <col min="3853" max="3853" width="13.1640625" style="91" customWidth="1"/>
    <col min="3854" max="4100" width="10.6640625" style="91"/>
    <col min="4101" max="4101" width="6.5" style="91" customWidth="1"/>
    <col min="4102" max="4102" width="95.5" style="91" customWidth="1"/>
    <col min="4103" max="4103" width="21.1640625" style="91" customWidth="1"/>
    <col min="4104" max="4104" width="20.83203125" style="91" customWidth="1"/>
    <col min="4105" max="4105" width="15.33203125" style="91" customWidth="1"/>
    <col min="4106" max="4106" width="17.83203125" style="91" customWidth="1"/>
    <col min="4107" max="4107" width="38.6640625" style="91" customWidth="1"/>
    <col min="4108" max="4108" width="15.5" style="91" customWidth="1"/>
    <col min="4109" max="4109" width="13.1640625" style="91" customWidth="1"/>
    <col min="4110" max="4356" width="10.6640625" style="91"/>
    <col min="4357" max="4357" width="6.5" style="91" customWidth="1"/>
    <col min="4358" max="4358" width="95.5" style="91" customWidth="1"/>
    <col min="4359" max="4359" width="21.1640625" style="91" customWidth="1"/>
    <col min="4360" max="4360" width="20.83203125" style="91" customWidth="1"/>
    <col min="4361" max="4361" width="15.33203125" style="91" customWidth="1"/>
    <col min="4362" max="4362" width="17.83203125" style="91" customWidth="1"/>
    <col min="4363" max="4363" width="38.6640625" style="91" customWidth="1"/>
    <col min="4364" max="4364" width="15.5" style="91" customWidth="1"/>
    <col min="4365" max="4365" width="13.1640625" style="91" customWidth="1"/>
    <col min="4366" max="4612" width="10.6640625" style="91"/>
    <col min="4613" max="4613" width="6.5" style="91" customWidth="1"/>
    <col min="4614" max="4614" width="95.5" style="91" customWidth="1"/>
    <col min="4615" max="4615" width="21.1640625" style="91" customWidth="1"/>
    <col min="4616" max="4616" width="20.83203125" style="91" customWidth="1"/>
    <col min="4617" max="4617" width="15.33203125" style="91" customWidth="1"/>
    <col min="4618" max="4618" width="17.83203125" style="91" customWidth="1"/>
    <col min="4619" max="4619" width="38.6640625" style="91" customWidth="1"/>
    <col min="4620" max="4620" width="15.5" style="91" customWidth="1"/>
    <col min="4621" max="4621" width="13.1640625" style="91" customWidth="1"/>
    <col min="4622" max="4868" width="10.6640625" style="91"/>
    <col min="4869" max="4869" width="6.5" style="91" customWidth="1"/>
    <col min="4870" max="4870" width="95.5" style="91" customWidth="1"/>
    <col min="4871" max="4871" width="21.1640625" style="91" customWidth="1"/>
    <col min="4872" max="4872" width="20.83203125" style="91" customWidth="1"/>
    <col min="4873" max="4873" width="15.33203125" style="91" customWidth="1"/>
    <col min="4874" max="4874" width="17.83203125" style="91" customWidth="1"/>
    <col min="4875" max="4875" width="38.6640625" style="91" customWidth="1"/>
    <col min="4876" max="4876" width="15.5" style="91" customWidth="1"/>
    <col min="4877" max="4877" width="13.1640625" style="91" customWidth="1"/>
    <col min="4878" max="5124" width="10.6640625" style="91"/>
    <col min="5125" max="5125" width="6.5" style="91" customWidth="1"/>
    <col min="5126" max="5126" width="95.5" style="91" customWidth="1"/>
    <col min="5127" max="5127" width="21.1640625" style="91" customWidth="1"/>
    <col min="5128" max="5128" width="20.83203125" style="91" customWidth="1"/>
    <col min="5129" max="5129" width="15.33203125" style="91" customWidth="1"/>
    <col min="5130" max="5130" width="17.83203125" style="91" customWidth="1"/>
    <col min="5131" max="5131" width="38.6640625" style="91" customWidth="1"/>
    <col min="5132" max="5132" width="15.5" style="91" customWidth="1"/>
    <col min="5133" max="5133" width="13.1640625" style="91" customWidth="1"/>
    <col min="5134" max="5380" width="10.6640625" style="91"/>
    <col min="5381" max="5381" width="6.5" style="91" customWidth="1"/>
    <col min="5382" max="5382" width="95.5" style="91" customWidth="1"/>
    <col min="5383" max="5383" width="21.1640625" style="91" customWidth="1"/>
    <col min="5384" max="5384" width="20.83203125" style="91" customWidth="1"/>
    <col min="5385" max="5385" width="15.33203125" style="91" customWidth="1"/>
    <col min="5386" max="5386" width="17.83203125" style="91" customWidth="1"/>
    <col min="5387" max="5387" width="38.6640625" style="91" customWidth="1"/>
    <col min="5388" max="5388" width="15.5" style="91" customWidth="1"/>
    <col min="5389" max="5389" width="13.1640625" style="91" customWidth="1"/>
    <col min="5390" max="5636" width="10.6640625" style="91"/>
    <col min="5637" max="5637" width="6.5" style="91" customWidth="1"/>
    <col min="5638" max="5638" width="95.5" style="91" customWidth="1"/>
    <col min="5639" max="5639" width="21.1640625" style="91" customWidth="1"/>
    <col min="5640" max="5640" width="20.83203125" style="91" customWidth="1"/>
    <col min="5641" max="5641" width="15.33203125" style="91" customWidth="1"/>
    <col min="5642" max="5642" width="17.83203125" style="91" customWidth="1"/>
    <col min="5643" max="5643" width="38.6640625" style="91" customWidth="1"/>
    <col min="5644" max="5644" width="15.5" style="91" customWidth="1"/>
    <col min="5645" max="5645" width="13.1640625" style="91" customWidth="1"/>
    <col min="5646" max="5892" width="10.6640625" style="91"/>
    <col min="5893" max="5893" width="6.5" style="91" customWidth="1"/>
    <col min="5894" max="5894" width="95.5" style="91" customWidth="1"/>
    <col min="5895" max="5895" width="21.1640625" style="91" customWidth="1"/>
    <col min="5896" max="5896" width="20.83203125" style="91" customWidth="1"/>
    <col min="5897" max="5897" width="15.33203125" style="91" customWidth="1"/>
    <col min="5898" max="5898" width="17.83203125" style="91" customWidth="1"/>
    <col min="5899" max="5899" width="38.6640625" style="91" customWidth="1"/>
    <col min="5900" max="5900" width="15.5" style="91" customWidth="1"/>
    <col min="5901" max="5901" width="13.1640625" style="91" customWidth="1"/>
    <col min="5902" max="6148" width="10.6640625" style="91"/>
    <col min="6149" max="6149" width="6.5" style="91" customWidth="1"/>
    <col min="6150" max="6150" width="95.5" style="91" customWidth="1"/>
    <col min="6151" max="6151" width="21.1640625" style="91" customWidth="1"/>
    <col min="6152" max="6152" width="20.83203125" style="91" customWidth="1"/>
    <col min="6153" max="6153" width="15.33203125" style="91" customWidth="1"/>
    <col min="6154" max="6154" width="17.83203125" style="91" customWidth="1"/>
    <col min="6155" max="6155" width="38.6640625" style="91" customWidth="1"/>
    <col min="6156" max="6156" width="15.5" style="91" customWidth="1"/>
    <col min="6157" max="6157" width="13.1640625" style="91" customWidth="1"/>
    <col min="6158" max="6404" width="10.6640625" style="91"/>
    <col min="6405" max="6405" width="6.5" style="91" customWidth="1"/>
    <col min="6406" max="6406" width="95.5" style="91" customWidth="1"/>
    <col min="6407" max="6407" width="21.1640625" style="91" customWidth="1"/>
    <col min="6408" max="6408" width="20.83203125" style="91" customWidth="1"/>
    <col min="6409" max="6409" width="15.33203125" style="91" customWidth="1"/>
    <col min="6410" max="6410" width="17.83203125" style="91" customWidth="1"/>
    <col min="6411" max="6411" width="38.6640625" style="91" customWidth="1"/>
    <col min="6412" max="6412" width="15.5" style="91" customWidth="1"/>
    <col min="6413" max="6413" width="13.1640625" style="91" customWidth="1"/>
    <col min="6414" max="6660" width="10.6640625" style="91"/>
    <col min="6661" max="6661" width="6.5" style="91" customWidth="1"/>
    <col min="6662" max="6662" width="95.5" style="91" customWidth="1"/>
    <col min="6663" max="6663" width="21.1640625" style="91" customWidth="1"/>
    <col min="6664" max="6664" width="20.83203125" style="91" customWidth="1"/>
    <col min="6665" max="6665" width="15.33203125" style="91" customWidth="1"/>
    <col min="6666" max="6666" width="17.83203125" style="91" customWidth="1"/>
    <col min="6667" max="6667" width="38.6640625" style="91" customWidth="1"/>
    <col min="6668" max="6668" width="15.5" style="91" customWidth="1"/>
    <col min="6669" max="6669" width="13.1640625" style="91" customWidth="1"/>
    <col min="6670" max="6916" width="10.6640625" style="91"/>
    <col min="6917" max="6917" width="6.5" style="91" customWidth="1"/>
    <col min="6918" max="6918" width="95.5" style="91" customWidth="1"/>
    <col min="6919" max="6919" width="21.1640625" style="91" customWidth="1"/>
    <col min="6920" max="6920" width="20.83203125" style="91" customWidth="1"/>
    <col min="6921" max="6921" width="15.33203125" style="91" customWidth="1"/>
    <col min="6922" max="6922" width="17.83203125" style="91" customWidth="1"/>
    <col min="6923" max="6923" width="38.6640625" style="91" customWidth="1"/>
    <col min="6924" max="6924" width="15.5" style="91" customWidth="1"/>
    <col min="6925" max="6925" width="13.1640625" style="91" customWidth="1"/>
    <col min="6926" max="7172" width="10.6640625" style="91"/>
    <col min="7173" max="7173" width="6.5" style="91" customWidth="1"/>
    <col min="7174" max="7174" width="95.5" style="91" customWidth="1"/>
    <col min="7175" max="7175" width="21.1640625" style="91" customWidth="1"/>
    <col min="7176" max="7176" width="20.83203125" style="91" customWidth="1"/>
    <col min="7177" max="7177" width="15.33203125" style="91" customWidth="1"/>
    <col min="7178" max="7178" width="17.83203125" style="91" customWidth="1"/>
    <col min="7179" max="7179" width="38.6640625" style="91" customWidth="1"/>
    <col min="7180" max="7180" width="15.5" style="91" customWidth="1"/>
    <col min="7181" max="7181" width="13.1640625" style="91" customWidth="1"/>
    <col min="7182" max="7428" width="10.6640625" style="91"/>
    <col min="7429" max="7429" width="6.5" style="91" customWidth="1"/>
    <col min="7430" max="7430" width="95.5" style="91" customWidth="1"/>
    <col min="7431" max="7431" width="21.1640625" style="91" customWidth="1"/>
    <col min="7432" max="7432" width="20.83203125" style="91" customWidth="1"/>
    <col min="7433" max="7433" width="15.33203125" style="91" customWidth="1"/>
    <col min="7434" max="7434" width="17.83203125" style="91" customWidth="1"/>
    <col min="7435" max="7435" width="38.6640625" style="91" customWidth="1"/>
    <col min="7436" max="7436" width="15.5" style="91" customWidth="1"/>
    <col min="7437" max="7437" width="13.1640625" style="91" customWidth="1"/>
    <col min="7438" max="7684" width="10.6640625" style="91"/>
    <col min="7685" max="7685" width="6.5" style="91" customWidth="1"/>
    <col min="7686" max="7686" width="95.5" style="91" customWidth="1"/>
    <col min="7687" max="7687" width="21.1640625" style="91" customWidth="1"/>
    <col min="7688" max="7688" width="20.83203125" style="91" customWidth="1"/>
    <col min="7689" max="7689" width="15.33203125" style="91" customWidth="1"/>
    <col min="7690" max="7690" width="17.83203125" style="91" customWidth="1"/>
    <col min="7691" max="7691" width="38.6640625" style="91" customWidth="1"/>
    <col min="7692" max="7692" width="15.5" style="91" customWidth="1"/>
    <col min="7693" max="7693" width="13.1640625" style="91" customWidth="1"/>
    <col min="7694" max="7940" width="10.6640625" style="91"/>
    <col min="7941" max="7941" width="6.5" style="91" customWidth="1"/>
    <col min="7942" max="7942" width="95.5" style="91" customWidth="1"/>
    <col min="7943" max="7943" width="21.1640625" style="91" customWidth="1"/>
    <col min="7944" max="7944" width="20.83203125" style="91" customWidth="1"/>
    <col min="7945" max="7945" width="15.33203125" style="91" customWidth="1"/>
    <col min="7946" max="7946" width="17.83203125" style="91" customWidth="1"/>
    <col min="7947" max="7947" width="38.6640625" style="91" customWidth="1"/>
    <col min="7948" max="7948" width="15.5" style="91" customWidth="1"/>
    <col min="7949" max="7949" width="13.1640625" style="91" customWidth="1"/>
    <col min="7950" max="8196" width="10.6640625" style="91"/>
    <col min="8197" max="8197" width="6.5" style="91" customWidth="1"/>
    <col min="8198" max="8198" width="95.5" style="91" customWidth="1"/>
    <col min="8199" max="8199" width="21.1640625" style="91" customWidth="1"/>
    <col min="8200" max="8200" width="20.83203125" style="91" customWidth="1"/>
    <col min="8201" max="8201" width="15.33203125" style="91" customWidth="1"/>
    <col min="8202" max="8202" width="17.83203125" style="91" customWidth="1"/>
    <col min="8203" max="8203" width="38.6640625" style="91" customWidth="1"/>
    <col min="8204" max="8204" width="15.5" style="91" customWidth="1"/>
    <col min="8205" max="8205" width="13.1640625" style="91" customWidth="1"/>
    <col min="8206" max="8452" width="10.6640625" style="91"/>
    <col min="8453" max="8453" width="6.5" style="91" customWidth="1"/>
    <col min="8454" max="8454" width="95.5" style="91" customWidth="1"/>
    <col min="8455" max="8455" width="21.1640625" style="91" customWidth="1"/>
    <col min="8456" max="8456" width="20.83203125" style="91" customWidth="1"/>
    <col min="8457" max="8457" width="15.33203125" style="91" customWidth="1"/>
    <col min="8458" max="8458" width="17.83203125" style="91" customWidth="1"/>
    <col min="8459" max="8459" width="38.6640625" style="91" customWidth="1"/>
    <col min="8460" max="8460" width="15.5" style="91" customWidth="1"/>
    <col min="8461" max="8461" width="13.1640625" style="91" customWidth="1"/>
    <col min="8462" max="8708" width="10.6640625" style="91"/>
    <col min="8709" max="8709" width="6.5" style="91" customWidth="1"/>
    <col min="8710" max="8710" width="95.5" style="91" customWidth="1"/>
    <col min="8711" max="8711" width="21.1640625" style="91" customWidth="1"/>
    <col min="8712" max="8712" width="20.83203125" style="91" customWidth="1"/>
    <col min="8713" max="8713" width="15.33203125" style="91" customWidth="1"/>
    <col min="8714" max="8714" width="17.83203125" style="91" customWidth="1"/>
    <col min="8715" max="8715" width="38.6640625" style="91" customWidth="1"/>
    <col min="8716" max="8716" width="15.5" style="91" customWidth="1"/>
    <col min="8717" max="8717" width="13.1640625" style="91" customWidth="1"/>
    <col min="8718" max="8964" width="10.6640625" style="91"/>
    <col min="8965" max="8965" width="6.5" style="91" customWidth="1"/>
    <col min="8966" max="8966" width="95.5" style="91" customWidth="1"/>
    <col min="8967" max="8967" width="21.1640625" style="91" customWidth="1"/>
    <col min="8968" max="8968" width="20.83203125" style="91" customWidth="1"/>
    <col min="8969" max="8969" width="15.33203125" style="91" customWidth="1"/>
    <col min="8970" max="8970" width="17.83203125" style="91" customWidth="1"/>
    <col min="8971" max="8971" width="38.6640625" style="91" customWidth="1"/>
    <col min="8972" max="8972" width="15.5" style="91" customWidth="1"/>
    <col min="8973" max="8973" width="13.1640625" style="91" customWidth="1"/>
    <col min="8974" max="9220" width="10.6640625" style="91"/>
    <col min="9221" max="9221" width="6.5" style="91" customWidth="1"/>
    <col min="9222" max="9222" width="95.5" style="91" customWidth="1"/>
    <col min="9223" max="9223" width="21.1640625" style="91" customWidth="1"/>
    <col min="9224" max="9224" width="20.83203125" style="91" customWidth="1"/>
    <col min="9225" max="9225" width="15.33203125" style="91" customWidth="1"/>
    <col min="9226" max="9226" width="17.83203125" style="91" customWidth="1"/>
    <col min="9227" max="9227" width="38.6640625" style="91" customWidth="1"/>
    <col min="9228" max="9228" width="15.5" style="91" customWidth="1"/>
    <col min="9229" max="9229" width="13.1640625" style="91" customWidth="1"/>
    <col min="9230" max="9476" width="10.6640625" style="91"/>
    <col min="9477" max="9477" width="6.5" style="91" customWidth="1"/>
    <col min="9478" max="9478" width="95.5" style="91" customWidth="1"/>
    <col min="9479" max="9479" width="21.1640625" style="91" customWidth="1"/>
    <col min="9480" max="9480" width="20.83203125" style="91" customWidth="1"/>
    <col min="9481" max="9481" width="15.33203125" style="91" customWidth="1"/>
    <col min="9482" max="9482" width="17.83203125" style="91" customWidth="1"/>
    <col min="9483" max="9483" width="38.6640625" style="91" customWidth="1"/>
    <col min="9484" max="9484" width="15.5" style="91" customWidth="1"/>
    <col min="9485" max="9485" width="13.1640625" style="91" customWidth="1"/>
    <col min="9486" max="9732" width="10.6640625" style="91"/>
    <col min="9733" max="9733" width="6.5" style="91" customWidth="1"/>
    <col min="9734" max="9734" width="95.5" style="91" customWidth="1"/>
    <col min="9735" max="9735" width="21.1640625" style="91" customWidth="1"/>
    <col min="9736" max="9736" width="20.83203125" style="91" customWidth="1"/>
    <col min="9737" max="9737" width="15.33203125" style="91" customWidth="1"/>
    <col min="9738" max="9738" width="17.83203125" style="91" customWidth="1"/>
    <col min="9739" max="9739" width="38.6640625" style="91" customWidth="1"/>
    <col min="9740" max="9740" width="15.5" style="91" customWidth="1"/>
    <col min="9741" max="9741" width="13.1640625" style="91" customWidth="1"/>
    <col min="9742" max="9988" width="10.6640625" style="91"/>
    <col min="9989" max="9989" width="6.5" style="91" customWidth="1"/>
    <col min="9990" max="9990" width="95.5" style="91" customWidth="1"/>
    <col min="9991" max="9991" width="21.1640625" style="91" customWidth="1"/>
    <col min="9992" max="9992" width="20.83203125" style="91" customWidth="1"/>
    <col min="9993" max="9993" width="15.33203125" style="91" customWidth="1"/>
    <col min="9994" max="9994" width="17.83203125" style="91" customWidth="1"/>
    <col min="9995" max="9995" width="38.6640625" style="91" customWidth="1"/>
    <col min="9996" max="9996" width="15.5" style="91" customWidth="1"/>
    <col min="9997" max="9997" width="13.1640625" style="91" customWidth="1"/>
    <col min="9998" max="10244" width="10.6640625" style="91"/>
    <col min="10245" max="10245" width="6.5" style="91" customWidth="1"/>
    <col min="10246" max="10246" width="95.5" style="91" customWidth="1"/>
    <col min="10247" max="10247" width="21.1640625" style="91" customWidth="1"/>
    <col min="10248" max="10248" width="20.83203125" style="91" customWidth="1"/>
    <col min="10249" max="10249" width="15.33203125" style="91" customWidth="1"/>
    <col min="10250" max="10250" width="17.83203125" style="91" customWidth="1"/>
    <col min="10251" max="10251" width="38.6640625" style="91" customWidth="1"/>
    <col min="10252" max="10252" width="15.5" style="91" customWidth="1"/>
    <col min="10253" max="10253" width="13.1640625" style="91" customWidth="1"/>
    <col min="10254" max="10500" width="10.6640625" style="91"/>
    <col min="10501" max="10501" width="6.5" style="91" customWidth="1"/>
    <col min="10502" max="10502" width="95.5" style="91" customWidth="1"/>
    <col min="10503" max="10503" width="21.1640625" style="91" customWidth="1"/>
    <col min="10504" max="10504" width="20.83203125" style="91" customWidth="1"/>
    <col min="10505" max="10505" width="15.33203125" style="91" customWidth="1"/>
    <col min="10506" max="10506" width="17.83203125" style="91" customWidth="1"/>
    <col min="10507" max="10507" width="38.6640625" style="91" customWidth="1"/>
    <col min="10508" max="10508" width="15.5" style="91" customWidth="1"/>
    <col min="10509" max="10509" width="13.1640625" style="91" customWidth="1"/>
    <col min="10510" max="10756" width="10.6640625" style="91"/>
    <col min="10757" max="10757" width="6.5" style="91" customWidth="1"/>
    <col min="10758" max="10758" width="95.5" style="91" customWidth="1"/>
    <col min="10759" max="10759" width="21.1640625" style="91" customWidth="1"/>
    <col min="10760" max="10760" width="20.83203125" style="91" customWidth="1"/>
    <col min="10761" max="10761" width="15.33203125" style="91" customWidth="1"/>
    <col min="10762" max="10762" width="17.83203125" style="91" customWidth="1"/>
    <col min="10763" max="10763" width="38.6640625" style="91" customWidth="1"/>
    <col min="10764" max="10764" width="15.5" style="91" customWidth="1"/>
    <col min="10765" max="10765" width="13.1640625" style="91" customWidth="1"/>
    <col min="10766" max="11012" width="10.6640625" style="91"/>
    <col min="11013" max="11013" width="6.5" style="91" customWidth="1"/>
    <col min="11014" max="11014" width="95.5" style="91" customWidth="1"/>
    <col min="11015" max="11015" width="21.1640625" style="91" customWidth="1"/>
    <col min="11016" max="11016" width="20.83203125" style="91" customWidth="1"/>
    <col min="11017" max="11017" width="15.33203125" style="91" customWidth="1"/>
    <col min="11018" max="11018" width="17.83203125" style="91" customWidth="1"/>
    <col min="11019" max="11019" width="38.6640625" style="91" customWidth="1"/>
    <col min="11020" max="11020" width="15.5" style="91" customWidth="1"/>
    <col min="11021" max="11021" width="13.1640625" style="91" customWidth="1"/>
    <col min="11022" max="11268" width="10.6640625" style="91"/>
    <col min="11269" max="11269" width="6.5" style="91" customWidth="1"/>
    <col min="11270" max="11270" width="95.5" style="91" customWidth="1"/>
    <col min="11271" max="11271" width="21.1640625" style="91" customWidth="1"/>
    <col min="11272" max="11272" width="20.83203125" style="91" customWidth="1"/>
    <col min="11273" max="11273" width="15.33203125" style="91" customWidth="1"/>
    <col min="11274" max="11274" width="17.83203125" style="91" customWidth="1"/>
    <col min="11275" max="11275" width="38.6640625" style="91" customWidth="1"/>
    <col min="11276" max="11276" width="15.5" style="91" customWidth="1"/>
    <col min="11277" max="11277" width="13.1640625" style="91" customWidth="1"/>
    <col min="11278" max="11524" width="10.6640625" style="91"/>
    <col min="11525" max="11525" width="6.5" style="91" customWidth="1"/>
    <col min="11526" max="11526" width="95.5" style="91" customWidth="1"/>
    <col min="11527" max="11527" width="21.1640625" style="91" customWidth="1"/>
    <col min="11528" max="11528" width="20.83203125" style="91" customWidth="1"/>
    <col min="11529" max="11529" width="15.33203125" style="91" customWidth="1"/>
    <col min="11530" max="11530" width="17.83203125" style="91" customWidth="1"/>
    <col min="11531" max="11531" width="38.6640625" style="91" customWidth="1"/>
    <col min="11532" max="11532" width="15.5" style="91" customWidth="1"/>
    <col min="11533" max="11533" width="13.1640625" style="91" customWidth="1"/>
    <col min="11534" max="11780" width="10.6640625" style="91"/>
    <col min="11781" max="11781" width="6.5" style="91" customWidth="1"/>
    <col min="11782" max="11782" width="95.5" style="91" customWidth="1"/>
    <col min="11783" max="11783" width="21.1640625" style="91" customWidth="1"/>
    <col min="11784" max="11784" width="20.83203125" style="91" customWidth="1"/>
    <col min="11785" max="11785" width="15.33203125" style="91" customWidth="1"/>
    <col min="11786" max="11786" width="17.83203125" style="91" customWidth="1"/>
    <col min="11787" max="11787" width="38.6640625" style="91" customWidth="1"/>
    <col min="11788" max="11788" width="15.5" style="91" customWidth="1"/>
    <col min="11789" max="11789" width="13.1640625" style="91" customWidth="1"/>
    <col min="11790" max="12036" width="10.6640625" style="91"/>
    <col min="12037" max="12037" width="6.5" style="91" customWidth="1"/>
    <col min="12038" max="12038" width="95.5" style="91" customWidth="1"/>
    <col min="12039" max="12039" width="21.1640625" style="91" customWidth="1"/>
    <col min="12040" max="12040" width="20.83203125" style="91" customWidth="1"/>
    <col min="12041" max="12041" width="15.33203125" style="91" customWidth="1"/>
    <col min="12042" max="12042" width="17.83203125" style="91" customWidth="1"/>
    <col min="12043" max="12043" width="38.6640625" style="91" customWidth="1"/>
    <col min="12044" max="12044" width="15.5" style="91" customWidth="1"/>
    <col min="12045" max="12045" width="13.1640625" style="91" customWidth="1"/>
    <col min="12046" max="12292" width="10.6640625" style="91"/>
    <col min="12293" max="12293" width="6.5" style="91" customWidth="1"/>
    <col min="12294" max="12294" width="95.5" style="91" customWidth="1"/>
    <col min="12295" max="12295" width="21.1640625" style="91" customWidth="1"/>
    <col min="12296" max="12296" width="20.83203125" style="91" customWidth="1"/>
    <col min="12297" max="12297" width="15.33203125" style="91" customWidth="1"/>
    <col min="12298" max="12298" width="17.83203125" style="91" customWidth="1"/>
    <col min="12299" max="12299" width="38.6640625" style="91" customWidth="1"/>
    <col min="12300" max="12300" width="15.5" style="91" customWidth="1"/>
    <col min="12301" max="12301" width="13.1640625" style="91" customWidth="1"/>
    <col min="12302" max="12548" width="10.6640625" style="91"/>
    <col min="12549" max="12549" width="6.5" style="91" customWidth="1"/>
    <col min="12550" max="12550" width="95.5" style="91" customWidth="1"/>
    <col min="12551" max="12551" width="21.1640625" style="91" customWidth="1"/>
    <col min="12552" max="12552" width="20.83203125" style="91" customWidth="1"/>
    <col min="12553" max="12553" width="15.33203125" style="91" customWidth="1"/>
    <col min="12554" max="12554" width="17.83203125" style="91" customWidth="1"/>
    <col min="12555" max="12555" width="38.6640625" style="91" customWidth="1"/>
    <col min="12556" max="12556" width="15.5" style="91" customWidth="1"/>
    <col min="12557" max="12557" width="13.1640625" style="91" customWidth="1"/>
    <col min="12558" max="12804" width="10.6640625" style="91"/>
    <col min="12805" max="12805" width="6.5" style="91" customWidth="1"/>
    <col min="12806" max="12806" width="95.5" style="91" customWidth="1"/>
    <col min="12807" max="12807" width="21.1640625" style="91" customWidth="1"/>
    <col min="12808" max="12808" width="20.83203125" style="91" customWidth="1"/>
    <col min="12809" max="12809" width="15.33203125" style="91" customWidth="1"/>
    <col min="12810" max="12810" width="17.83203125" style="91" customWidth="1"/>
    <col min="12811" max="12811" width="38.6640625" style="91" customWidth="1"/>
    <col min="12812" max="12812" width="15.5" style="91" customWidth="1"/>
    <col min="12813" max="12813" width="13.1640625" style="91" customWidth="1"/>
    <col min="12814" max="13060" width="10.6640625" style="91"/>
    <col min="13061" max="13061" width="6.5" style="91" customWidth="1"/>
    <col min="13062" max="13062" width="95.5" style="91" customWidth="1"/>
    <col min="13063" max="13063" width="21.1640625" style="91" customWidth="1"/>
    <col min="13064" max="13064" width="20.83203125" style="91" customWidth="1"/>
    <col min="13065" max="13065" width="15.33203125" style="91" customWidth="1"/>
    <col min="13066" max="13066" width="17.83203125" style="91" customWidth="1"/>
    <col min="13067" max="13067" width="38.6640625" style="91" customWidth="1"/>
    <col min="13068" max="13068" width="15.5" style="91" customWidth="1"/>
    <col min="13069" max="13069" width="13.1640625" style="91" customWidth="1"/>
    <col min="13070" max="13316" width="10.6640625" style="91"/>
    <col min="13317" max="13317" width="6.5" style="91" customWidth="1"/>
    <col min="13318" max="13318" width="95.5" style="91" customWidth="1"/>
    <col min="13319" max="13319" width="21.1640625" style="91" customWidth="1"/>
    <col min="13320" max="13320" width="20.83203125" style="91" customWidth="1"/>
    <col min="13321" max="13321" width="15.33203125" style="91" customWidth="1"/>
    <col min="13322" max="13322" width="17.83203125" style="91" customWidth="1"/>
    <col min="13323" max="13323" width="38.6640625" style="91" customWidth="1"/>
    <col min="13324" max="13324" width="15.5" style="91" customWidth="1"/>
    <col min="13325" max="13325" width="13.1640625" style="91" customWidth="1"/>
    <col min="13326" max="13572" width="10.6640625" style="91"/>
    <col min="13573" max="13573" width="6.5" style="91" customWidth="1"/>
    <col min="13574" max="13574" width="95.5" style="91" customWidth="1"/>
    <col min="13575" max="13575" width="21.1640625" style="91" customWidth="1"/>
    <col min="13576" max="13576" width="20.83203125" style="91" customWidth="1"/>
    <col min="13577" max="13577" width="15.33203125" style="91" customWidth="1"/>
    <col min="13578" max="13578" width="17.83203125" style="91" customWidth="1"/>
    <col min="13579" max="13579" width="38.6640625" style="91" customWidth="1"/>
    <col min="13580" max="13580" width="15.5" style="91" customWidth="1"/>
    <col min="13581" max="13581" width="13.1640625" style="91" customWidth="1"/>
    <col min="13582" max="13828" width="10.6640625" style="91"/>
    <col min="13829" max="13829" width="6.5" style="91" customWidth="1"/>
    <col min="13830" max="13830" width="95.5" style="91" customWidth="1"/>
    <col min="13831" max="13831" width="21.1640625" style="91" customWidth="1"/>
    <col min="13832" max="13832" width="20.83203125" style="91" customWidth="1"/>
    <col min="13833" max="13833" width="15.33203125" style="91" customWidth="1"/>
    <col min="13834" max="13834" width="17.83203125" style="91" customWidth="1"/>
    <col min="13835" max="13835" width="38.6640625" style="91" customWidth="1"/>
    <col min="13836" max="13836" width="15.5" style="91" customWidth="1"/>
    <col min="13837" max="13837" width="13.1640625" style="91" customWidth="1"/>
    <col min="13838" max="14084" width="10.6640625" style="91"/>
    <col min="14085" max="14085" width="6.5" style="91" customWidth="1"/>
    <col min="14086" max="14086" width="95.5" style="91" customWidth="1"/>
    <col min="14087" max="14087" width="21.1640625" style="91" customWidth="1"/>
    <col min="14088" max="14088" width="20.83203125" style="91" customWidth="1"/>
    <col min="14089" max="14089" width="15.33203125" style="91" customWidth="1"/>
    <col min="14090" max="14090" width="17.83203125" style="91" customWidth="1"/>
    <col min="14091" max="14091" width="38.6640625" style="91" customWidth="1"/>
    <col min="14092" max="14092" width="15.5" style="91" customWidth="1"/>
    <col min="14093" max="14093" width="13.1640625" style="91" customWidth="1"/>
    <col min="14094" max="14340" width="10.6640625" style="91"/>
    <col min="14341" max="14341" width="6.5" style="91" customWidth="1"/>
    <col min="14342" max="14342" width="95.5" style="91" customWidth="1"/>
    <col min="14343" max="14343" width="21.1640625" style="91" customWidth="1"/>
    <col min="14344" max="14344" width="20.83203125" style="91" customWidth="1"/>
    <col min="14345" max="14345" width="15.33203125" style="91" customWidth="1"/>
    <col min="14346" max="14346" width="17.83203125" style="91" customWidth="1"/>
    <col min="14347" max="14347" width="38.6640625" style="91" customWidth="1"/>
    <col min="14348" max="14348" width="15.5" style="91" customWidth="1"/>
    <col min="14349" max="14349" width="13.1640625" style="91" customWidth="1"/>
    <col min="14350" max="14596" width="10.6640625" style="91"/>
    <col min="14597" max="14597" width="6.5" style="91" customWidth="1"/>
    <col min="14598" max="14598" width="95.5" style="91" customWidth="1"/>
    <col min="14599" max="14599" width="21.1640625" style="91" customWidth="1"/>
    <col min="14600" max="14600" width="20.83203125" style="91" customWidth="1"/>
    <col min="14601" max="14601" width="15.33203125" style="91" customWidth="1"/>
    <col min="14602" max="14602" width="17.83203125" style="91" customWidth="1"/>
    <col min="14603" max="14603" width="38.6640625" style="91" customWidth="1"/>
    <col min="14604" max="14604" width="15.5" style="91" customWidth="1"/>
    <col min="14605" max="14605" width="13.1640625" style="91" customWidth="1"/>
    <col min="14606" max="14852" width="10.6640625" style="91"/>
    <col min="14853" max="14853" width="6.5" style="91" customWidth="1"/>
    <col min="14854" max="14854" width="95.5" style="91" customWidth="1"/>
    <col min="14855" max="14855" width="21.1640625" style="91" customWidth="1"/>
    <col min="14856" max="14856" width="20.83203125" style="91" customWidth="1"/>
    <col min="14857" max="14857" width="15.33203125" style="91" customWidth="1"/>
    <col min="14858" max="14858" width="17.83203125" style="91" customWidth="1"/>
    <col min="14859" max="14859" width="38.6640625" style="91" customWidth="1"/>
    <col min="14860" max="14860" width="15.5" style="91" customWidth="1"/>
    <col min="14861" max="14861" width="13.1640625" style="91" customWidth="1"/>
    <col min="14862" max="15108" width="10.6640625" style="91"/>
    <col min="15109" max="15109" width="6.5" style="91" customWidth="1"/>
    <col min="15110" max="15110" width="95.5" style="91" customWidth="1"/>
    <col min="15111" max="15111" width="21.1640625" style="91" customWidth="1"/>
    <col min="15112" max="15112" width="20.83203125" style="91" customWidth="1"/>
    <col min="15113" max="15113" width="15.33203125" style="91" customWidth="1"/>
    <col min="15114" max="15114" width="17.83203125" style="91" customWidth="1"/>
    <col min="15115" max="15115" width="38.6640625" style="91" customWidth="1"/>
    <col min="15116" max="15116" width="15.5" style="91" customWidth="1"/>
    <col min="15117" max="15117" width="13.1640625" style="91" customWidth="1"/>
    <col min="15118" max="15364" width="10.6640625" style="91"/>
    <col min="15365" max="15365" width="6.5" style="91" customWidth="1"/>
    <col min="15366" max="15366" width="95.5" style="91" customWidth="1"/>
    <col min="15367" max="15367" width="21.1640625" style="91" customWidth="1"/>
    <col min="15368" max="15368" width="20.83203125" style="91" customWidth="1"/>
    <col min="15369" max="15369" width="15.33203125" style="91" customWidth="1"/>
    <col min="15370" max="15370" width="17.83203125" style="91" customWidth="1"/>
    <col min="15371" max="15371" width="38.6640625" style="91" customWidth="1"/>
    <col min="15372" max="15372" width="15.5" style="91" customWidth="1"/>
    <col min="15373" max="15373" width="13.1640625" style="91" customWidth="1"/>
    <col min="15374" max="15620" width="10.6640625" style="91"/>
    <col min="15621" max="15621" width="6.5" style="91" customWidth="1"/>
    <col min="15622" max="15622" width="95.5" style="91" customWidth="1"/>
    <col min="15623" max="15623" width="21.1640625" style="91" customWidth="1"/>
    <col min="15624" max="15624" width="20.83203125" style="91" customWidth="1"/>
    <col min="15625" max="15625" width="15.33203125" style="91" customWidth="1"/>
    <col min="15626" max="15626" width="17.83203125" style="91" customWidth="1"/>
    <col min="15627" max="15627" width="38.6640625" style="91" customWidth="1"/>
    <col min="15628" max="15628" width="15.5" style="91" customWidth="1"/>
    <col min="15629" max="15629" width="13.1640625" style="91" customWidth="1"/>
    <col min="15630" max="15876" width="10.6640625" style="91"/>
    <col min="15877" max="15877" width="6.5" style="91" customWidth="1"/>
    <col min="15878" max="15878" width="95.5" style="91" customWidth="1"/>
    <col min="15879" max="15879" width="21.1640625" style="91" customWidth="1"/>
    <col min="15880" max="15880" width="20.83203125" style="91" customWidth="1"/>
    <col min="15881" max="15881" width="15.33203125" style="91" customWidth="1"/>
    <col min="15882" max="15882" width="17.83203125" style="91" customWidth="1"/>
    <col min="15883" max="15883" width="38.6640625" style="91" customWidth="1"/>
    <col min="15884" max="15884" width="15.5" style="91" customWidth="1"/>
    <col min="15885" max="15885" width="13.1640625" style="91" customWidth="1"/>
    <col min="15886" max="16132" width="10.6640625" style="91"/>
    <col min="16133" max="16133" width="6.5" style="91" customWidth="1"/>
    <col min="16134" max="16134" width="95.5" style="91" customWidth="1"/>
    <col min="16135" max="16135" width="21.1640625" style="91" customWidth="1"/>
    <col min="16136" max="16136" width="20.83203125" style="91" customWidth="1"/>
    <col min="16137" max="16137" width="15.33203125" style="91" customWidth="1"/>
    <col min="16138" max="16138" width="17.83203125" style="91" customWidth="1"/>
    <col min="16139" max="16139" width="38.6640625" style="91" customWidth="1"/>
    <col min="16140" max="16140" width="15.5" style="91" customWidth="1"/>
    <col min="16141" max="16141" width="13.1640625" style="91" customWidth="1"/>
    <col min="16142" max="16384" width="10.6640625" style="91"/>
  </cols>
  <sheetData>
    <row r="1" spans="1:12" ht="13.5" thickBot="1" x14ac:dyDescent="0.25">
      <c r="B1" s="725" t="s">
        <v>57</v>
      </c>
      <c r="C1" s="725"/>
      <c r="D1" s="725"/>
      <c r="E1" s="725"/>
    </row>
    <row r="2" spans="1:12" ht="15.75" customHeight="1" thickBot="1" x14ac:dyDescent="0.3">
      <c r="A2" s="100"/>
      <c r="B2" s="1364" t="s">
        <v>806</v>
      </c>
      <c r="C2" s="1365"/>
      <c r="D2" s="1365"/>
      <c r="E2" s="1365"/>
      <c r="F2" s="1365"/>
      <c r="G2" s="1366"/>
      <c r="H2" s="741"/>
      <c r="I2" s="741"/>
      <c r="J2" s="741"/>
      <c r="K2" s="38"/>
    </row>
    <row r="3" spans="1:12" ht="13.5" thickBot="1" x14ac:dyDescent="0.25">
      <c r="K3" s="496"/>
    </row>
    <row r="4" spans="1:12" ht="18.75" thickBot="1" x14ac:dyDescent="0.3">
      <c r="A4" s="92"/>
      <c r="B4" s="1367" t="s">
        <v>804</v>
      </c>
      <c r="C4" s="1368"/>
      <c r="D4" s="1368"/>
      <c r="E4" s="1368"/>
      <c r="F4" s="1368"/>
      <c r="G4" s="1369"/>
      <c r="H4" s="742"/>
      <c r="I4" s="742"/>
      <c r="J4" s="742"/>
      <c r="K4" s="497"/>
      <c r="L4" s="92"/>
    </row>
    <row r="5" spans="1:12" ht="15.75" x14ac:dyDescent="0.25">
      <c r="A5" s="350"/>
      <c r="B5" s="266" t="s">
        <v>553</v>
      </c>
      <c r="C5" s="266"/>
      <c r="D5" s="266"/>
      <c r="E5" s="266"/>
      <c r="F5" s="141" t="s">
        <v>922</v>
      </c>
      <c r="G5" s="142"/>
      <c r="H5" s="142"/>
      <c r="I5" s="350"/>
      <c r="J5" s="350"/>
      <c r="K5" s="350"/>
      <c r="L5" s="350"/>
    </row>
    <row r="6" spans="1:12" ht="30.75" x14ac:dyDescent="0.45">
      <c r="A6" s="350"/>
      <c r="B6" s="266" t="s">
        <v>222</v>
      </c>
      <c r="C6" s="266"/>
      <c r="D6" s="266"/>
      <c r="E6" s="266"/>
      <c r="F6" s="141" t="s">
        <v>922</v>
      </c>
      <c r="G6" s="142"/>
      <c r="H6" s="142"/>
      <c r="I6" s="350"/>
      <c r="J6" s="856" t="s">
        <v>887</v>
      </c>
      <c r="K6" s="350"/>
      <c r="L6" s="350"/>
    </row>
    <row r="7" spans="1:12" ht="16.5" thickBot="1" x14ac:dyDescent="0.3">
      <c r="A7" s="350"/>
      <c r="B7" s="350"/>
      <c r="C7" s="350"/>
      <c r="D7" s="350"/>
      <c r="E7" s="350"/>
      <c r="F7" s="350"/>
      <c r="G7" s="350"/>
      <c r="H7" s="350"/>
      <c r="I7" s="350"/>
      <c r="J7" s="350"/>
      <c r="L7" s="350"/>
    </row>
    <row r="8" spans="1:12" ht="47.25" customHeight="1" x14ac:dyDescent="0.2">
      <c r="A8" s="1304" t="s">
        <v>34</v>
      </c>
      <c r="B8" s="1304" t="s">
        <v>75</v>
      </c>
      <c r="C8" s="1333" t="s">
        <v>88</v>
      </c>
      <c r="D8" s="1334"/>
      <c r="E8" s="1335"/>
      <c r="F8" s="1371" t="s">
        <v>89</v>
      </c>
      <c r="G8" s="1371"/>
      <c r="H8" s="1371"/>
      <c r="I8" s="818" t="s">
        <v>351</v>
      </c>
      <c r="J8" s="818" t="s">
        <v>640</v>
      </c>
      <c r="K8" s="818" t="s">
        <v>641</v>
      </c>
      <c r="L8" s="1304" t="s">
        <v>36</v>
      </c>
    </row>
    <row r="9" spans="1:12" ht="62.25" customHeight="1" x14ac:dyDescent="0.2">
      <c r="A9" s="1304"/>
      <c r="B9" s="1304"/>
      <c r="C9" s="824" t="s">
        <v>793</v>
      </c>
      <c r="D9" s="824" t="s">
        <v>854</v>
      </c>
      <c r="E9" s="824" t="s">
        <v>795</v>
      </c>
      <c r="F9" s="184" t="s">
        <v>121</v>
      </c>
      <c r="G9" s="184" t="s">
        <v>382</v>
      </c>
      <c r="H9" s="184" t="s">
        <v>363</v>
      </c>
      <c r="I9" s="184" t="s">
        <v>466</v>
      </c>
      <c r="J9" s="184" t="s">
        <v>466</v>
      </c>
      <c r="K9" s="184" t="s">
        <v>466</v>
      </c>
      <c r="L9" s="1304"/>
    </row>
    <row r="10" spans="1:12" ht="16.5" x14ac:dyDescent="0.3">
      <c r="A10" s="739">
        <v>1</v>
      </c>
      <c r="B10" s="739">
        <v>2</v>
      </c>
      <c r="C10" s="824">
        <v>3</v>
      </c>
      <c r="D10" s="824">
        <v>4</v>
      </c>
      <c r="E10" s="824" t="s">
        <v>799</v>
      </c>
      <c r="F10" s="739">
        <v>6</v>
      </c>
      <c r="G10" s="739">
        <v>7</v>
      </c>
      <c r="H10" s="739">
        <v>8</v>
      </c>
      <c r="I10" s="739">
        <v>9</v>
      </c>
      <c r="J10" s="739">
        <v>10</v>
      </c>
      <c r="K10" s="739">
        <v>11</v>
      </c>
      <c r="L10" s="739">
        <v>12</v>
      </c>
    </row>
    <row r="11" spans="1:12" ht="24.95" customHeight="1" x14ac:dyDescent="0.3">
      <c r="A11" s="740" t="s">
        <v>387</v>
      </c>
      <c r="B11" s="736" t="s">
        <v>807</v>
      </c>
      <c r="C11" s="736"/>
      <c r="D11" s="736"/>
      <c r="E11" s="736"/>
      <c r="F11" s="730"/>
      <c r="G11" s="730"/>
      <c r="H11" s="730"/>
      <c r="I11" s="730"/>
      <c r="J11" s="730"/>
      <c r="K11" s="730"/>
      <c r="L11" s="731"/>
    </row>
    <row r="12" spans="1:12" ht="24.95" customHeight="1" x14ac:dyDescent="0.25">
      <c r="A12" s="728">
        <v>1</v>
      </c>
      <c r="B12" s="735" t="s">
        <v>808</v>
      </c>
      <c r="C12" s="743"/>
      <c r="D12" s="743"/>
      <c r="E12" s="743"/>
      <c r="F12" s="730"/>
      <c r="G12" s="730"/>
      <c r="H12" s="730"/>
      <c r="I12" s="730"/>
      <c r="J12" s="730"/>
      <c r="K12" s="730"/>
      <c r="L12" s="731"/>
    </row>
    <row r="13" spans="1:12" ht="24.95" customHeight="1" x14ac:dyDescent="0.25">
      <c r="A13" s="728">
        <v>2</v>
      </c>
      <c r="B13" s="247" t="s">
        <v>809</v>
      </c>
      <c r="C13" s="738"/>
      <c r="D13" s="738"/>
      <c r="E13" s="738"/>
      <c r="F13" s="730"/>
      <c r="G13" s="730"/>
      <c r="H13" s="730"/>
      <c r="I13" s="730"/>
      <c r="J13" s="730"/>
      <c r="K13" s="730"/>
      <c r="L13" s="731"/>
    </row>
    <row r="14" spans="1:12" ht="24.95" customHeight="1" x14ac:dyDescent="0.25">
      <c r="A14" s="728">
        <v>3</v>
      </c>
      <c r="B14" s="247" t="s">
        <v>810</v>
      </c>
      <c r="C14" s="743"/>
      <c r="D14" s="743"/>
      <c r="E14" s="743"/>
      <c r="F14" s="730"/>
      <c r="G14" s="730"/>
      <c r="H14" s="730"/>
      <c r="I14" s="730"/>
      <c r="J14" s="730"/>
      <c r="K14" s="730"/>
      <c r="L14" s="731"/>
    </row>
    <row r="15" spans="1:12" ht="24.95" customHeight="1" x14ac:dyDescent="0.3">
      <c r="A15" s="740" t="s">
        <v>59</v>
      </c>
      <c r="B15" s="736" t="s">
        <v>811</v>
      </c>
      <c r="C15" s="738"/>
      <c r="D15" s="738"/>
      <c r="E15" s="738"/>
      <c r="F15" s="730"/>
      <c r="G15" s="730"/>
      <c r="H15" s="730"/>
      <c r="I15" s="730"/>
      <c r="J15" s="730"/>
      <c r="K15" s="730"/>
      <c r="L15" s="731"/>
    </row>
    <row r="16" spans="1:12" ht="24.95" customHeight="1" x14ac:dyDescent="0.25">
      <c r="A16" s="728">
        <v>4</v>
      </c>
      <c r="B16" s="735" t="s">
        <v>808</v>
      </c>
      <c r="C16" s="738"/>
      <c r="D16" s="738"/>
      <c r="E16" s="738"/>
      <c r="F16" s="730"/>
      <c r="G16" s="730"/>
      <c r="H16" s="730"/>
      <c r="I16" s="730"/>
      <c r="J16" s="730"/>
      <c r="K16" s="730"/>
      <c r="L16" s="731"/>
    </row>
    <row r="17" spans="1:12" ht="24.95" customHeight="1" x14ac:dyDescent="0.25">
      <c r="A17" s="728">
        <v>5</v>
      </c>
      <c r="B17" s="247" t="s">
        <v>809</v>
      </c>
      <c r="C17" s="738"/>
      <c r="D17" s="738"/>
      <c r="E17" s="738"/>
      <c r="F17" s="730"/>
      <c r="G17" s="730"/>
      <c r="H17" s="730"/>
      <c r="I17" s="730"/>
      <c r="J17" s="730"/>
      <c r="K17" s="730"/>
      <c r="L17" s="731"/>
    </row>
    <row r="18" spans="1:12" ht="24.95" customHeight="1" x14ac:dyDescent="0.25">
      <c r="A18" s="728">
        <v>6</v>
      </c>
      <c r="B18" s="247" t="s">
        <v>810</v>
      </c>
      <c r="C18" s="738"/>
      <c r="D18" s="738"/>
      <c r="E18" s="738"/>
      <c r="F18" s="730"/>
      <c r="G18" s="730"/>
      <c r="H18" s="730"/>
      <c r="I18" s="730"/>
      <c r="J18" s="730"/>
      <c r="K18" s="730"/>
      <c r="L18" s="731"/>
    </row>
    <row r="19" spans="1:12" ht="24.95" customHeight="1" x14ac:dyDescent="0.3">
      <c r="A19" s="728" t="s">
        <v>18</v>
      </c>
      <c r="B19" s="736" t="s">
        <v>281</v>
      </c>
      <c r="C19" s="738"/>
      <c r="D19" s="738"/>
      <c r="E19" s="738"/>
      <c r="F19" s="730"/>
      <c r="G19" s="730"/>
      <c r="H19" s="730"/>
      <c r="I19" s="730"/>
      <c r="J19" s="730"/>
      <c r="K19" s="730"/>
      <c r="L19" s="731"/>
    </row>
    <row r="20" spans="1:12" ht="24.95" customHeight="1" thickBot="1" x14ac:dyDescent="0.3">
      <c r="A20" s="498"/>
      <c r="B20" s="499" t="s">
        <v>281</v>
      </c>
      <c r="C20" s="499"/>
      <c r="D20" s="499"/>
      <c r="E20" s="499"/>
      <c r="F20" s="499"/>
      <c r="G20" s="499"/>
      <c r="H20" s="499"/>
      <c r="I20" s="499"/>
      <c r="J20" s="499"/>
      <c r="K20" s="499"/>
      <c r="L20" s="500"/>
    </row>
    <row r="21" spans="1:12" s="92" customFormat="1" ht="18" customHeight="1" x14ac:dyDescent="0.25">
      <c r="A21" s="350"/>
      <c r="B21" s="1370"/>
      <c r="C21" s="1370"/>
      <c r="D21" s="1370"/>
      <c r="E21" s="1370"/>
      <c r="F21" s="1370"/>
      <c r="G21" s="1370"/>
      <c r="H21" s="1370"/>
      <c r="I21" s="1370"/>
      <c r="J21" s="1370"/>
      <c r="K21" s="1370"/>
      <c r="L21" s="1370"/>
    </row>
    <row r="22" spans="1:12" s="92" customFormat="1" ht="18" x14ac:dyDescent="0.25">
      <c r="A22" s="156" t="s">
        <v>878</v>
      </c>
      <c r="B22" s="350"/>
      <c r="C22" s="350"/>
      <c r="D22" s="350"/>
      <c r="E22" s="350"/>
      <c r="F22" s="350"/>
      <c r="G22" s="350"/>
      <c r="H22" s="350"/>
      <c r="I22" s="350"/>
      <c r="J22" s="350"/>
      <c r="K22" s="350"/>
      <c r="L22" s="350"/>
    </row>
  </sheetData>
  <mergeCells count="8">
    <mergeCell ref="L8:L9"/>
    <mergeCell ref="B21:L21"/>
    <mergeCell ref="B2:G2"/>
    <mergeCell ref="B4:G4"/>
    <mergeCell ref="A8:A9"/>
    <mergeCell ref="B8:B9"/>
    <mergeCell ref="C8:E8"/>
    <mergeCell ref="F8:H8"/>
  </mergeCells>
  <pageMargins left="0.70866141732283472" right="0.82677165354330717" top="0.98425196850393704" bottom="0.98425196850393704" header="0.51181102362204722" footer="0.51181102362204722"/>
  <pageSetup paperSize="9" scale="50" orientation="landscape" horizontalDpi="1200" verticalDpi="1200" r:id="rId1"/>
  <headerFooter alignWithMargins="0">
    <oddHeader>&amp;C&amp;A</oddHeader>
    <oddFooter>&amp;C&amp;P/&amp;P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45"/>
  <sheetViews>
    <sheetView topLeftCell="A38" zoomScale="70" zoomScaleNormal="70" zoomScaleSheetLayoutView="77" workbookViewId="0">
      <selection activeCell="E15" sqref="E15"/>
    </sheetView>
  </sheetViews>
  <sheetFormatPr defaultRowHeight="15.75" x14ac:dyDescent="0.25"/>
  <cols>
    <col min="1" max="1" width="6.5" style="204" customWidth="1"/>
    <col min="2" max="2" width="68.1640625" style="200" customWidth="1"/>
    <col min="3" max="3" width="22.83203125" style="200" customWidth="1"/>
    <col min="4" max="4" width="24.83203125" style="200" customWidth="1"/>
    <col min="5" max="5" width="26.33203125" style="200" customWidth="1"/>
    <col min="6" max="6" width="30.1640625" style="200" customWidth="1"/>
    <col min="7" max="7" width="0.1640625" style="200" customWidth="1"/>
    <col min="8" max="8" width="31.83203125" style="200" customWidth="1"/>
    <col min="9" max="9" width="24.83203125" style="200" customWidth="1"/>
    <col min="10" max="10" width="19.6640625" style="200" customWidth="1"/>
    <col min="11" max="11" width="22.33203125" style="200" customWidth="1"/>
    <col min="12" max="12" width="17.83203125" style="200" hidden="1" customWidth="1"/>
    <col min="13" max="13" width="20.1640625" style="200" hidden="1" customWidth="1"/>
    <col min="14" max="17" width="17.83203125" style="200" hidden="1" customWidth="1"/>
    <col min="18" max="18" width="17.33203125" style="200" hidden="1" customWidth="1"/>
    <col min="19" max="19" width="13.5" style="200" hidden="1" customWidth="1"/>
    <col min="20" max="20" width="15" style="200" hidden="1" customWidth="1"/>
    <col min="21" max="21" width="13" style="200" hidden="1" customWidth="1"/>
    <col min="22" max="22" width="16.83203125" style="200" hidden="1" customWidth="1"/>
    <col min="23" max="23" width="25.5" style="200" hidden="1" customWidth="1"/>
    <col min="24" max="24" width="23.83203125" style="200" hidden="1" customWidth="1"/>
    <col min="25" max="25" width="20.5" style="200" customWidth="1"/>
    <col min="26" max="26" width="16.6640625" style="201" customWidth="1"/>
    <col min="27" max="16384" width="9.33203125" style="201"/>
  </cols>
  <sheetData>
    <row r="1" spans="1:26" ht="19.5" thickBot="1" x14ac:dyDescent="0.3">
      <c r="A1" s="197"/>
      <c r="B1" s="198" t="s">
        <v>301</v>
      </c>
      <c r="C1" s="199"/>
      <c r="D1" s="199"/>
      <c r="E1" s="199"/>
      <c r="F1" s="199"/>
      <c r="M1" s="199"/>
    </row>
    <row r="2" spans="1:26" ht="16.5" thickBot="1" x14ac:dyDescent="0.3">
      <c r="A2" s="197"/>
      <c r="M2" s="201"/>
      <c r="V2" s="202"/>
    </row>
    <row r="3" spans="1:26" ht="18.75" x14ac:dyDescent="0.3">
      <c r="A3" s="197"/>
      <c r="B3" s="1039" t="s">
        <v>70</v>
      </c>
      <c r="C3" s="203"/>
      <c r="D3" s="203"/>
      <c r="E3" s="203"/>
      <c r="F3" s="203"/>
      <c r="M3" s="203"/>
    </row>
    <row r="4" spans="1:26" x14ac:dyDescent="0.25">
      <c r="B4" s="209" t="s">
        <v>430</v>
      </c>
      <c r="C4" s="1037" t="s">
        <v>924</v>
      </c>
      <c r="D4" s="161"/>
      <c r="E4" s="161"/>
    </row>
    <row r="5" spans="1:26" x14ac:dyDescent="0.25">
      <c r="B5" s="209" t="s">
        <v>222</v>
      </c>
      <c r="C5" s="1037" t="s">
        <v>924</v>
      </c>
      <c r="D5" s="161"/>
      <c r="E5" s="161"/>
      <c r="H5" s="921">
        <v>10000000</v>
      </c>
      <c r="M5" s="201"/>
    </row>
    <row r="6" spans="1:26" ht="16.5" x14ac:dyDescent="0.3">
      <c r="B6" s="201"/>
      <c r="F6" s="205"/>
      <c r="I6" s="1243"/>
      <c r="J6" s="1243"/>
      <c r="M6" s="1243"/>
      <c r="N6" s="1243"/>
      <c r="O6" s="1120"/>
      <c r="P6" s="1120"/>
      <c r="Q6" s="1120"/>
      <c r="S6" s="1243"/>
      <c r="T6" s="1243"/>
      <c r="Y6" s="282"/>
    </row>
    <row r="7" spans="1:26" ht="24" thickBot="1" x14ac:dyDescent="0.35">
      <c r="A7" s="201"/>
      <c r="B7" s="880" t="s">
        <v>975</v>
      </c>
      <c r="C7" s="670"/>
      <c r="D7" s="670"/>
      <c r="E7" s="670"/>
      <c r="F7" s="670"/>
      <c r="G7" s="670"/>
      <c r="I7" s="670"/>
      <c r="J7" s="670"/>
      <c r="K7" s="670"/>
      <c r="L7" s="670"/>
      <c r="M7" s="670"/>
      <c r="N7" s="670"/>
      <c r="O7" s="670"/>
      <c r="P7" s="670"/>
      <c r="Q7" s="670"/>
      <c r="R7" s="670"/>
      <c r="S7" s="670"/>
      <c r="T7" s="670"/>
      <c r="U7" s="670"/>
      <c r="V7" s="704"/>
      <c r="X7" s="704"/>
      <c r="Y7" s="1038" t="s">
        <v>958</v>
      </c>
    </row>
    <row r="8" spans="1:26" s="206" customFormat="1" ht="97.5" customHeight="1" x14ac:dyDescent="0.2">
      <c r="A8" s="1125" t="s">
        <v>34</v>
      </c>
      <c r="B8" s="1126" t="s">
        <v>35</v>
      </c>
      <c r="C8" s="1126" t="s">
        <v>478</v>
      </c>
      <c r="D8" s="1126" t="s">
        <v>95</v>
      </c>
      <c r="E8" s="1126" t="s">
        <v>104</v>
      </c>
      <c r="F8" s="1126" t="s">
        <v>797</v>
      </c>
      <c r="G8" s="1126" t="s">
        <v>96</v>
      </c>
      <c r="H8" s="1126" t="s">
        <v>830</v>
      </c>
      <c r="I8" s="1126" t="s">
        <v>97</v>
      </c>
      <c r="J8" s="1126" t="s">
        <v>248</v>
      </c>
      <c r="K8" s="1126" t="s">
        <v>53</v>
      </c>
      <c r="L8" s="1126" t="s">
        <v>98</v>
      </c>
      <c r="M8" s="1126" t="s">
        <v>479</v>
      </c>
      <c r="N8" s="1126" t="s">
        <v>99</v>
      </c>
      <c r="O8" s="1126" t="s">
        <v>266</v>
      </c>
      <c r="P8" s="1126" t="s">
        <v>267</v>
      </c>
      <c r="Q8" s="1126" t="s">
        <v>268</v>
      </c>
      <c r="R8" s="1126" t="s">
        <v>100</v>
      </c>
      <c r="S8" s="1126" t="s">
        <v>269</v>
      </c>
      <c r="T8" s="1126" t="s">
        <v>71</v>
      </c>
      <c r="U8" s="1126" t="s">
        <v>101</v>
      </c>
      <c r="V8" s="1126" t="s">
        <v>102</v>
      </c>
      <c r="W8" s="1126" t="s">
        <v>270</v>
      </c>
      <c r="X8" s="1126" t="s">
        <v>103</v>
      </c>
      <c r="Y8" s="234" t="s">
        <v>36</v>
      </c>
    </row>
    <row r="9" spans="1:26" s="207" customFormat="1" ht="16.5" thickBot="1" x14ac:dyDescent="0.25">
      <c r="A9" s="235"/>
      <c r="B9" s="236"/>
      <c r="C9" s="236"/>
      <c r="D9" s="237"/>
      <c r="E9" s="236" t="s">
        <v>105</v>
      </c>
      <c r="F9" s="236" t="s">
        <v>9</v>
      </c>
      <c r="G9" s="236"/>
      <c r="H9" s="236"/>
      <c r="I9" s="236"/>
      <c r="J9" s="236"/>
      <c r="K9" s="236" t="s">
        <v>340</v>
      </c>
      <c r="L9" s="236" t="s">
        <v>72</v>
      </c>
      <c r="M9" s="236"/>
      <c r="N9" s="237"/>
      <c r="O9" s="237"/>
      <c r="P9" s="237"/>
      <c r="Q9" s="237"/>
      <c r="R9" s="236"/>
      <c r="S9" s="236"/>
      <c r="T9" s="236" t="s">
        <v>341</v>
      </c>
      <c r="U9" s="236"/>
      <c r="V9" s="237"/>
      <c r="W9" s="236" t="s">
        <v>342</v>
      </c>
      <c r="X9" s="236"/>
      <c r="Y9" s="238"/>
    </row>
    <row r="10" spans="1:26" s="208" customFormat="1" ht="17.25" thickBot="1" x14ac:dyDescent="0.35">
      <c r="A10" s="239">
        <v>1</v>
      </c>
      <c r="B10" s="240">
        <v>2</v>
      </c>
      <c r="C10" s="240">
        <v>3</v>
      </c>
      <c r="D10" s="240">
        <v>4</v>
      </c>
      <c r="E10" s="240">
        <v>5</v>
      </c>
      <c r="F10" s="215">
        <v>6</v>
      </c>
      <c r="G10" s="240">
        <v>7</v>
      </c>
      <c r="H10" s="240">
        <v>8</v>
      </c>
      <c r="I10" s="240">
        <v>9</v>
      </c>
      <c r="J10" s="240">
        <v>10</v>
      </c>
      <c r="K10" s="240">
        <v>11</v>
      </c>
      <c r="L10" s="240">
        <v>12</v>
      </c>
      <c r="M10" s="240">
        <v>13</v>
      </c>
      <c r="N10" s="240">
        <v>14</v>
      </c>
      <c r="O10" s="240">
        <v>15</v>
      </c>
      <c r="P10" s="240">
        <v>16</v>
      </c>
      <c r="Q10" s="240">
        <v>17</v>
      </c>
      <c r="R10" s="240">
        <v>18</v>
      </c>
      <c r="S10" s="240">
        <v>19</v>
      </c>
      <c r="T10" s="240">
        <v>20</v>
      </c>
      <c r="U10" s="240">
        <v>21</v>
      </c>
      <c r="V10" s="240">
        <v>22</v>
      </c>
      <c r="W10" s="240">
        <v>23</v>
      </c>
      <c r="X10" s="240">
        <v>24</v>
      </c>
      <c r="Y10" s="240">
        <v>25</v>
      </c>
    </row>
    <row r="11" spans="1:26" ht="18.75" x14ac:dyDescent="0.3">
      <c r="A11" s="241" t="s">
        <v>38</v>
      </c>
      <c r="B11" s="671" t="s">
        <v>50</v>
      </c>
      <c r="C11" s="82"/>
      <c r="D11" s="82"/>
      <c r="E11" s="82"/>
      <c r="F11" s="82"/>
      <c r="G11" s="242"/>
      <c r="H11" s="242"/>
      <c r="I11" s="79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3"/>
    </row>
    <row r="12" spans="1:26" ht="18.75" x14ac:dyDescent="0.3">
      <c r="A12" s="244"/>
      <c r="B12" s="245" t="s">
        <v>60</v>
      </c>
      <c r="C12" s="82"/>
      <c r="D12" s="82"/>
      <c r="E12" s="82"/>
      <c r="F12" s="82"/>
      <c r="G12" s="247"/>
      <c r="H12" s="247"/>
      <c r="I12" s="79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8"/>
    </row>
    <row r="13" spans="1:26" ht="18.75" x14ac:dyDescent="0.3">
      <c r="A13" s="244"/>
      <c r="B13" s="672" t="s">
        <v>61</v>
      </c>
      <c r="C13" s="82"/>
      <c r="D13" s="82"/>
      <c r="E13" s="82"/>
      <c r="F13" s="82"/>
      <c r="G13" s="247"/>
      <c r="H13" s="247"/>
      <c r="I13" s="79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8"/>
    </row>
    <row r="14" spans="1:26" ht="18.75" x14ac:dyDescent="0.3">
      <c r="A14" s="244"/>
      <c r="B14" s="672" t="s">
        <v>828</v>
      </c>
      <c r="C14" s="82"/>
      <c r="D14" s="82"/>
      <c r="E14" s="82"/>
      <c r="F14" s="82"/>
      <c r="G14" s="247"/>
      <c r="H14" s="247"/>
      <c r="I14" s="79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8"/>
    </row>
    <row r="15" spans="1:26" ht="18.75" x14ac:dyDescent="0.3">
      <c r="A15" s="244">
        <v>1</v>
      </c>
      <c r="B15" s="672" t="s">
        <v>879</v>
      </c>
      <c r="C15" s="82">
        <v>0</v>
      </c>
      <c r="D15" s="82">
        <v>0</v>
      </c>
      <c r="E15" s="82">
        <v>0</v>
      </c>
      <c r="F15" s="82">
        <v>0</v>
      </c>
      <c r="G15" s="247"/>
      <c r="H15" s="79">
        <v>0</v>
      </c>
      <c r="I15" s="79">
        <v>0</v>
      </c>
      <c r="J15" s="247"/>
      <c r="K15" s="879">
        <v>0</v>
      </c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8"/>
    </row>
    <row r="16" spans="1:26" ht="18.75" x14ac:dyDescent="0.3">
      <c r="A16" s="244">
        <v>2</v>
      </c>
      <c r="B16" s="672" t="s">
        <v>897</v>
      </c>
      <c r="C16" s="82">
        <v>23</v>
      </c>
      <c r="D16" s="82">
        <v>23</v>
      </c>
      <c r="E16" s="82">
        <v>118</v>
      </c>
      <c r="F16" s="82">
        <v>0.19824</v>
      </c>
      <c r="G16" s="247"/>
      <c r="H16" s="79">
        <v>1.77E-2</v>
      </c>
      <c r="I16" s="79">
        <v>0.36129800000000001</v>
      </c>
      <c r="J16" s="247"/>
      <c r="K16" s="879">
        <v>0.378998</v>
      </c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8"/>
      <c r="Z16" s="1138">
        <f>K16*10000000</f>
        <v>3789980</v>
      </c>
    </row>
    <row r="17" spans="1:26" ht="18.75" x14ac:dyDescent="0.3">
      <c r="A17" s="244"/>
      <c r="B17" s="672"/>
      <c r="C17" s="82"/>
      <c r="D17" s="82"/>
      <c r="E17" s="82"/>
      <c r="F17" s="82"/>
      <c r="G17" s="247"/>
      <c r="H17" s="79"/>
      <c r="I17" s="79"/>
      <c r="J17" s="247"/>
      <c r="K17" s="879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8"/>
    </row>
    <row r="18" spans="1:26" ht="18" x14ac:dyDescent="0.25">
      <c r="A18" s="244"/>
      <c r="B18" s="250"/>
      <c r="C18" s="82"/>
      <c r="D18" s="82"/>
      <c r="E18" s="82"/>
      <c r="F18" s="82"/>
      <c r="G18" s="247"/>
      <c r="H18" s="79"/>
      <c r="I18" s="79"/>
      <c r="J18" s="247"/>
      <c r="K18" s="879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8"/>
    </row>
    <row r="19" spans="1:26" ht="18.75" x14ac:dyDescent="0.3">
      <c r="A19" s="244"/>
      <c r="B19" s="672" t="s">
        <v>829</v>
      </c>
      <c r="C19" s="82"/>
      <c r="D19" s="82"/>
      <c r="E19" s="82"/>
      <c r="F19" s="82"/>
      <c r="G19" s="247"/>
      <c r="H19" s="79"/>
      <c r="I19" s="79"/>
      <c r="J19" s="247"/>
      <c r="K19" s="879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8"/>
    </row>
    <row r="20" spans="1:26" ht="18.75" x14ac:dyDescent="0.3">
      <c r="A20" s="673">
        <v>1</v>
      </c>
      <c r="B20" s="672" t="s">
        <v>927</v>
      </c>
      <c r="C20" s="82">
        <v>1</v>
      </c>
      <c r="D20" s="82">
        <v>1</v>
      </c>
      <c r="E20" s="82">
        <v>350</v>
      </c>
      <c r="F20" s="82">
        <v>0.70857400000000004</v>
      </c>
      <c r="G20" s="247"/>
      <c r="H20" s="79">
        <v>9.4500000000000001E-2</v>
      </c>
      <c r="I20" s="79">
        <v>0.39680159999999998</v>
      </c>
      <c r="J20" s="247"/>
      <c r="K20" s="879">
        <v>0.4913016</v>
      </c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8"/>
      <c r="Z20" s="1138">
        <f>K20*10000000</f>
        <v>4913016</v>
      </c>
    </row>
    <row r="21" spans="1:26" ht="18.75" x14ac:dyDescent="0.3">
      <c r="A21" s="673"/>
      <c r="B21" s="672"/>
      <c r="C21" s="82"/>
      <c r="D21" s="82"/>
      <c r="E21" s="82"/>
      <c r="F21" s="82"/>
      <c r="G21" s="247"/>
      <c r="H21" s="79"/>
      <c r="I21" s="79"/>
      <c r="J21" s="247"/>
      <c r="K21" s="879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8"/>
    </row>
    <row r="22" spans="1:26" ht="18.75" x14ac:dyDescent="0.3">
      <c r="A22" s="673"/>
      <c r="B22" s="672"/>
      <c r="C22" s="82"/>
      <c r="D22" s="82"/>
      <c r="E22" s="82"/>
      <c r="F22" s="82"/>
      <c r="G22" s="247"/>
      <c r="H22" s="79"/>
      <c r="I22" s="79"/>
      <c r="J22" s="247"/>
      <c r="K22" s="879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8"/>
      <c r="Z22" s="1138">
        <f>Z16+Z20</f>
        <v>8702996</v>
      </c>
    </row>
    <row r="23" spans="1:26" ht="18.75" x14ac:dyDescent="0.3">
      <c r="A23" s="673"/>
      <c r="B23" s="672"/>
      <c r="C23" s="82"/>
      <c r="D23" s="82"/>
      <c r="E23" s="82"/>
      <c r="F23" s="82"/>
      <c r="G23" s="247"/>
      <c r="H23" s="79"/>
      <c r="I23" s="247"/>
      <c r="J23" s="247"/>
      <c r="K23" s="879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8"/>
      <c r="Z23" s="1138">
        <v>8702996</v>
      </c>
    </row>
    <row r="24" spans="1:26" x14ac:dyDescent="0.25">
      <c r="A24" s="244"/>
      <c r="B24" s="250"/>
      <c r="C24" s="249"/>
      <c r="D24" s="249"/>
      <c r="E24" s="249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8"/>
    </row>
    <row r="25" spans="1:26" x14ac:dyDescent="0.25">
      <c r="A25" s="244"/>
      <c r="B25" s="250"/>
      <c r="C25" s="249"/>
      <c r="D25" s="249"/>
      <c r="E25" s="249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8"/>
      <c r="Z25" s="1139">
        <f>Z23-Z22</f>
        <v>0</v>
      </c>
    </row>
    <row r="26" spans="1:26" ht="16.5" x14ac:dyDescent="0.3">
      <c r="A26" s="244"/>
      <c r="B26" s="672" t="s">
        <v>411</v>
      </c>
      <c r="C26" s="249"/>
      <c r="D26" s="249"/>
      <c r="E26" s="249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8"/>
    </row>
    <row r="27" spans="1:26" ht="16.5" x14ac:dyDescent="0.3">
      <c r="A27" s="244">
        <v>1</v>
      </c>
      <c r="B27" s="672" t="s">
        <v>281</v>
      </c>
      <c r="C27" s="249"/>
      <c r="D27" s="249"/>
      <c r="E27" s="249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8"/>
    </row>
    <row r="28" spans="1:26" ht="16.5" x14ac:dyDescent="0.3">
      <c r="A28" s="673"/>
      <c r="B28" s="672"/>
      <c r="C28" s="249"/>
      <c r="D28" s="249"/>
      <c r="E28" s="249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8"/>
    </row>
    <row r="29" spans="1:26" ht="16.5" x14ac:dyDescent="0.3">
      <c r="A29" s="673">
        <v>2</v>
      </c>
      <c r="B29" s="672" t="s">
        <v>281</v>
      </c>
      <c r="C29" s="249"/>
      <c r="D29" s="249"/>
      <c r="E29" s="249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8"/>
    </row>
    <row r="30" spans="1:26" ht="16.5" x14ac:dyDescent="0.3">
      <c r="A30" s="673"/>
      <c r="B30" s="672"/>
      <c r="C30" s="249"/>
      <c r="D30" s="249"/>
      <c r="E30" s="249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8"/>
    </row>
    <row r="31" spans="1:26" x14ac:dyDescent="0.25">
      <c r="A31" s="244"/>
      <c r="B31" s="250"/>
      <c r="C31" s="249"/>
      <c r="D31" s="249"/>
      <c r="E31" s="249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8"/>
    </row>
    <row r="32" spans="1:26" x14ac:dyDescent="0.25">
      <c r="A32" s="244"/>
      <c r="B32" s="250"/>
      <c r="C32" s="249"/>
      <c r="D32" s="249"/>
      <c r="E32" s="249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8"/>
    </row>
    <row r="33" spans="1:25" ht="16.5" x14ac:dyDescent="0.3">
      <c r="A33" s="673"/>
      <c r="B33" s="674" t="s">
        <v>416</v>
      </c>
      <c r="C33" s="249"/>
      <c r="D33" s="249"/>
      <c r="E33" s="249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8"/>
    </row>
    <row r="34" spans="1:25" x14ac:dyDescent="0.25">
      <c r="A34" s="244">
        <v>1</v>
      </c>
      <c r="B34" s="675" t="s">
        <v>281</v>
      </c>
      <c r="C34" s="249"/>
      <c r="D34" s="249"/>
      <c r="E34" s="249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8"/>
    </row>
    <row r="35" spans="1:25" x14ac:dyDescent="0.25">
      <c r="A35" s="244"/>
      <c r="B35" s="675"/>
      <c r="C35" s="249"/>
      <c r="D35" s="249"/>
      <c r="E35" s="249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8"/>
    </row>
    <row r="36" spans="1:25" x14ac:dyDescent="0.25">
      <c r="A36" s="244">
        <v>2</v>
      </c>
      <c r="B36" s="675" t="s">
        <v>281</v>
      </c>
      <c r="C36" s="249"/>
      <c r="D36" s="249"/>
      <c r="E36" s="249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8"/>
    </row>
    <row r="37" spans="1:25" x14ac:dyDescent="0.25">
      <c r="A37" s="244"/>
      <c r="B37" s="675"/>
      <c r="C37" s="249"/>
      <c r="D37" s="249"/>
      <c r="E37" s="249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8"/>
    </row>
    <row r="38" spans="1:25" ht="17.25" thickBot="1" x14ac:dyDescent="0.35">
      <c r="A38" s="244"/>
      <c r="B38" s="877" t="s">
        <v>82</v>
      </c>
      <c r="C38" s="249">
        <v>24</v>
      </c>
      <c r="D38" s="249">
        <v>24</v>
      </c>
      <c r="E38" s="249"/>
      <c r="F38" s="255">
        <v>0.90681400000000001</v>
      </c>
      <c r="G38" s="255">
        <v>0</v>
      </c>
      <c r="H38" s="255"/>
      <c r="I38" s="255"/>
      <c r="J38" s="255"/>
      <c r="K38" s="887">
        <v>0.87029960000000006</v>
      </c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8"/>
    </row>
    <row r="39" spans="1:25" x14ac:dyDescent="0.25">
      <c r="A39" s="244"/>
      <c r="B39" s="676"/>
      <c r="C39" s="249"/>
      <c r="D39" s="249"/>
      <c r="E39" s="249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8"/>
    </row>
    <row r="40" spans="1:25" ht="16.5" x14ac:dyDescent="0.25">
      <c r="A40" s="244"/>
      <c r="B40" s="833" t="s">
        <v>837</v>
      </c>
      <c r="C40" s="249"/>
      <c r="D40" s="249"/>
      <c r="E40" s="249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8"/>
    </row>
    <row r="41" spans="1:25" x14ac:dyDescent="0.25">
      <c r="A41" s="244"/>
      <c r="B41" s="676" t="s">
        <v>839</v>
      </c>
      <c r="C41" s="249"/>
      <c r="D41" s="249"/>
      <c r="E41" s="249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8"/>
    </row>
    <row r="42" spans="1:25" x14ac:dyDescent="0.25">
      <c r="A42" s="244"/>
      <c r="B42" s="676" t="s">
        <v>838</v>
      </c>
      <c r="C42" s="249"/>
      <c r="D42" s="249"/>
      <c r="E42" s="249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8"/>
    </row>
    <row r="43" spans="1:25" x14ac:dyDescent="0.25">
      <c r="A43" s="244"/>
      <c r="B43" s="676" t="s">
        <v>840</v>
      </c>
      <c r="C43" s="249"/>
      <c r="D43" s="249"/>
      <c r="E43" s="249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8"/>
    </row>
    <row r="44" spans="1:25" x14ac:dyDescent="0.25">
      <c r="A44" s="244"/>
      <c r="B44" s="676"/>
      <c r="C44" s="249"/>
      <c r="D44" s="249"/>
      <c r="E44" s="249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8"/>
    </row>
    <row r="45" spans="1:25" ht="16.5" x14ac:dyDescent="0.3">
      <c r="A45" s="244"/>
      <c r="B45" s="245" t="s">
        <v>73</v>
      </c>
      <c r="C45" s="249"/>
      <c r="D45" s="249"/>
      <c r="E45" s="249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8"/>
    </row>
    <row r="46" spans="1:25" x14ac:dyDescent="0.25">
      <c r="A46" s="244" t="s">
        <v>39</v>
      </c>
      <c r="B46" s="250" t="s">
        <v>831</v>
      </c>
      <c r="C46" s="249"/>
      <c r="D46" s="249"/>
      <c r="E46" s="249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8"/>
    </row>
    <row r="47" spans="1:25" x14ac:dyDescent="0.25">
      <c r="A47" s="244" t="s">
        <v>40</v>
      </c>
      <c r="B47" s="247" t="s">
        <v>62</v>
      </c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8"/>
    </row>
    <row r="48" spans="1:25" x14ac:dyDescent="0.25">
      <c r="A48" s="244" t="s">
        <v>41</v>
      </c>
      <c r="B48" s="247" t="s">
        <v>63</v>
      </c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8"/>
    </row>
    <row r="49" spans="1:25" ht="16.5" x14ac:dyDescent="0.3">
      <c r="A49" s="244"/>
      <c r="B49" s="246" t="s">
        <v>832</v>
      </c>
      <c r="C49" s="247"/>
      <c r="D49" s="247"/>
      <c r="E49" s="247"/>
      <c r="F49" s="247">
        <v>0</v>
      </c>
      <c r="G49" s="247"/>
      <c r="H49" s="247"/>
      <c r="I49" s="247">
        <v>0</v>
      </c>
      <c r="J49" s="247"/>
      <c r="K49" s="246">
        <v>0</v>
      </c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8"/>
    </row>
    <row r="50" spans="1:25" x14ac:dyDescent="0.25">
      <c r="A50" s="211" t="s">
        <v>42</v>
      </c>
      <c r="B50" s="249" t="s">
        <v>833</v>
      </c>
      <c r="C50" s="249"/>
      <c r="D50" s="249"/>
      <c r="E50" s="249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8"/>
    </row>
    <row r="51" spans="1:25" x14ac:dyDescent="0.25">
      <c r="A51" s="244" t="s">
        <v>43</v>
      </c>
      <c r="B51" s="247" t="s">
        <v>841</v>
      </c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8"/>
    </row>
    <row r="52" spans="1:25" x14ac:dyDescent="0.25">
      <c r="A52" s="244">
        <v>1</v>
      </c>
      <c r="B52" s="247" t="s">
        <v>281</v>
      </c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8"/>
    </row>
    <row r="53" spans="1:25" x14ac:dyDescent="0.25">
      <c r="A53" s="244">
        <v>2</v>
      </c>
      <c r="B53" s="247" t="s">
        <v>281</v>
      </c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8"/>
    </row>
    <row r="54" spans="1:25" x14ac:dyDescent="0.25">
      <c r="A54" s="244">
        <v>3</v>
      </c>
      <c r="B54" s="247" t="s">
        <v>281</v>
      </c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8"/>
    </row>
    <row r="55" spans="1:25" x14ac:dyDescent="0.25">
      <c r="A55" s="244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8"/>
    </row>
    <row r="56" spans="1:25" x14ac:dyDescent="0.25">
      <c r="A56" s="244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8"/>
    </row>
    <row r="57" spans="1:25" x14ac:dyDescent="0.25">
      <c r="A57" s="244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8"/>
    </row>
    <row r="58" spans="1:25" ht="16.5" x14ac:dyDescent="0.3">
      <c r="A58" s="244"/>
      <c r="B58" s="245" t="s">
        <v>834</v>
      </c>
      <c r="C58" s="247"/>
      <c r="D58" s="247"/>
      <c r="E58" s="247"/>
      <c r="F58" s="247"/>
      <c r="G58" s="247"/>
      <c r="H58" s="247"/>
      <c r="I58" s="247"/>
      <c r="J58" s="247"/>
      <c r="K58" s="246">
        <v>0.87029960000000006</v>
      </c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8"/>
    </row>
    <row r="59" spans="1:25" x14ac:dyDescent="0.25">
      <c r="A59" s="244">
        <v>30</v>
      </c>
      <c r="B59" s="249" t="s">
        <v>835</v>
      </c>
      <c r="C59" s="249"/>
      <c r="D59" s="249"/>
      <c r="E59" s="249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8"/>
    </row>
    <row r="60" spans="1:25" x14ac:dyDescent="0.25">
      <c r="A60" s="244"/>
      <c r="B60" s="249" t="s">
        <v>836</v>
      </c>
      <c r="C60" s="249"/>
      <c r="D60" s="249"/>
      <c r="E60" s="249"/>
      <c r="F60" s="903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8"/>
    </row>
    <row r="61" spans="1:25" ht="23.25" x14ac:dyDescent="0.35">
      <c r="A61" s="244"/>
      <c r="B61" s="672" t="s">
        <v>435</v>
      </c>
      <c r="C61" s="245"/>
      <c r="D61" s="245"/>
      <c r="E61" s="899"/>
      <c r="F61" s="247"/>
      <c r="G61" s="901"/>
      <c r="H61" s="247"/>
      <c r="I61" s="247"/>
      <c r="J61" s="247"/>
      <c r="K61" s="888">
        <v>0.87029960000000006</v>
      </c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8"/>
    </row>
    <row r="62" spans="1:25" ht="17.25" thickBot="1" x14ac:dyDescent="0.35">
      <c r="A62" s="254"/>
      <c r="B62" s="255"/>
      <c r="C62" s="255"/>
      <c r="D62" s="255"/>
      <c r="E62" s="900"/>
      <c r="F62" s="247"/>
      <c r="G62" s="902"/>
      <c r="H62" s="255"/>
      <c r="I62" s="255"/>
      <c r="J62" s="255"/>
      <c r="K62" s="246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6"/>
    </row>
    <row r="63" spans="1:25" ht="13.5" customHeight="1" x14ac:dyDescent="0.25">
      <c r="A63" s="211"/>
      <c r="C63" s="257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</row>
    <row r="64" spans="1:25" x14ac:dyDescent="0.25">
      <c r="A64" s="211"/>
      <c r="C64" s="251"/>
      <c r="D64" s="201"/>
      <c r="E64" s="201"/>
      <c r="F64" s="201"/>
      <c r="G64" s="201"/>
      <c r="H64" s="201"/>
      <c r="I64" s="201"/>
      <c r="J64" s="201"/>
      <c r="K64" s="1108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</row>
    <row r="65" spans="1:25" x14ac:dyDescent="0.25">
      <c r="A65" s="211"/>
      <c r="C65" s="669"/>
      <c r="D65" s="670"/>
      <c r="E65" s="670"/>
      <c r="F65" s="670"/>
      <c r="G65" s="670"/>
      <c r="H65" s="201"/>
      <c r="I65" s="201"/>
      <c r="J65" s="201"/>
      <c r="K65" s="1108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</row>
    <row r="66" spans="1:25" x14ac:dyDescent="0.25">
      <c r="A66" s="211"/>
      <c r="C66" s="251"/>
      <c r="D66" s="251"/>
      <c r="E66" s="251"/>
      <c r="F66" s="251"/>
      <c r="G66" s="251"/>
      <c r="H66" s="251"/>
      <c r="I66" s="251"/>
      <c r="J66" s="251"/>
      <c r="K66" s="1109"/>
      <c r="L66" s="251"/>
      <c r="M66" s="25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</row>
    <row r="67" spans="1:25" ht="16.5" customHeight="1" x14ac:dyDescent="0.25">
      <c r="A67" s="211"/>
      <c r="C67" s="251"/>
      <c r="D67" s="251"/>
      <c r="E67" s="251"/>
      <c r="F67" s="251"/>
      <c r="G67" s="251"/>
      <c r="H67" s="251"/>
      <c r="I67" s="251"/>
      <c r="J67" s="251"/>
      <c r="K67" s="1109"/>
      <c r="L67" s="251"/>
      <c r="M67" s="25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</row>
    <row r="68" spans="1:25" ht="17.25" customHeight="1" x14ac:dyDescent="0.25">
      <c r="A68" s="211"/>
      <c r="C68" s="1123"/>
      <c r="D68" s="1124"/>
      <c r="E68" s="1124"/>
      <c r="F68" s="1124"/>
      <c r="G68" s="1124"/>
      <c r="H68" s="1124"/>
      <c r="I68" s="1124"/>
      <c r="J68" s="1124"/>
      <c r="K68" s="1110"/>
      <c r="L68" s="1124"/>
      <c r="M68" s="1124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</row>
    <row r="69" spans="1:25" ht="18" customHeight="1" x14ac:dyDescent="0.25">
      <c r="A69" s="211"/>
      <c r="C69" s="1123"/>
      <c r="D69" s="1124"/>
      <c r="E69" s="1124"/>
      <c r="F69" s="1124"/>
      <c r="G69" s="1124"/>
      <c r="H69" s="1124"/>
      <c r="I69" s="1124"/>
      <c r="J69" s="1124"/>
      <c r="K69" s="1110"/>
      <c r="L69" s="1124"/>
      <c r="M69" s="1124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</row>
    <row r="70" spans="1:25" ht="15.75" customHeight="1" x14ac:dyDescent="0.25">
      <c r="A70" s="211"/>
      <c r="C70" s="1121"/>
      <c r="D70" s="1122"/>
      <c r="E70" s="1122"/>
      <c r="F70" s="1122"/>
      <c r="G70" s="1122"/>
      <c r="H70" s="1122"/>
      <c r="I70" s="1122"/>
      <c r="J70" s="1122"/>
      <c r="K70" s="1122"/>
      <c r="L70" s="1122"/>
      <c r="M70" s="1122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</row>
    <row r="71" spans="1:25" ht="18.75" x14ac:dyDescent="0.3">
      <c r="A71" s="211"/>
      <c r="C71" s="214"/>
      <c r="D71" s="212"/>
      <c r="E71" s="212"/>
      <c r="F71" s="212"/>
      <c r="G71" s="212"/>
      <c r="H71" s="213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</row>
    <row r="72" spans="1:25" x14ac:dyDescent="0.25">
      <c r="A72" s="211"/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</row>
    <row r="73" spans="1:25" x14ac:dyDescent="0.25"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</row>
    <row r="74" spans="1:25" x14ac:dyDescent="0.25"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</row>
    <row r="75" spans="1:25" ht="18.75" x14ac:dyDescent="0.3">
      <c r="B75" s="213"/>
      <c r="C75" s="213"/>
      <c r="D75" s="213"/>
      <c r="E75" s="213"/>
      <c r="F75" s="213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</row>
    <row r="76" spans="1:25" ht="18.75" x14ac:dyDescent="0.3">
      <c r="B76" s="213"/>
      <c r="C76" s="213"/>
      <c r="D76" s="213"/>
      <c r="E76" s="213"/>
      <c r="F76" s="213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</row>
    <row r="77" spans="1:25" x14ac:dyDescent="0.25"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</row>
    <row r="78" spans="1:25" x14ac:dyDescent="0.25"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</row>
    <row r="79" spans="1:25" x14ac:dyDescent="0.25"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</row>
    <row r="80" spans="1:25" x14ac:dyDescent="0.25"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</row>
    <row r="81" spans="1:25" x14ac:dyDescent="0.25"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</row>
    <row r="82" spans="1:25" x14ac:dyDescent="0.25"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</row>
    <row r="83" spans="1:25" x14ac:dyDescent="0.25"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</row>
    <row r="84" spans="1:25" x14ac:dyDescent="0.25"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</row>
    <row r="85" spans="1:25" x14ac:dyDescent="0.25"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</row>
    <row r="86" spans="1:25" x14ac:dyDescent="0.25">
      <c r="A86" s="21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</row>
    <row r="87" spans="1:25" x14ac:dyDescent="0.25">
      <c r="A87" s="211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</row>
    <row r="88" spans="1:25" x14ac:dyDescent="0.25">
      <c r="A88" s="211"/>
      <c r="B88" s="201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</row>
    <row r="89" spans="1:25" x14ac:dyDescent="0.25">
      <c r="A89" s="211"/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</row>
    <row r="90" spans="1:25" x14ac:dyDescent="0.25">
      <c r="A90" s="211"/>
      <c r="B90" s="201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</row>
    <row r="91" spans="1:25" x14ac:dyDescent="0.25">
      <c r="A91" s="211"/>
      <c r="B91" s="201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</row>
    <row r="92" spans="1:25" x14ac:dyDescent="0.25">
      <c r="A92" s="211"/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</row>
    <row r="93" spans="1:25" x14ac:dyDescent="0.25">
      <c r="A93" s="211"/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</row>
    <row r="94" spans="1:25" x14ac:dyDescent="0.25">
      <c r="A94" s="211"/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</row>
    <row r="95" spans="1:25" x14ac:dyDescent="0.25">
      <c r="A95" s="211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</row>
    <row r="96" spans="1:25" x14ac:dyDescent="0.25">
      <c r="A96" s="211"/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</row>
    <row r="97" spans="1:25" x14ac:dyDescent="0.25">
      <c r="A97" s="211"/>
      <c r="B97" s="201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</row>
    <row r="98" spans="1:25" x14ac:dyDescent="0.25">
      <c r="A98" s="211"/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</row>
    <row r="99" spans="1:25" x14ac:dyDescent="0.25">
      <c r="A99" s="211"/>
      <c r="B99" s="201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</row>
    <row r="100" spans="1:25" x14ac:dyDescent="0.25">
      <c r="A100" s="211"/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</row>
    <row r="101" spans="1:25" x14ac:dyDescent="0.25">
      <c r="A101" s="211"/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</row>
    <row r="102" spans="1:25" x14ac:dyDescent="0.25">
      <c r="A102" s="211"/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</row>
    <row r="103" spans="1:25" x14ac:dyDescent="0.25">
      <c r="A103" s="211"/>
      <c r="B103" s="201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</row>
    <row r="104" spans="1:25" x14ac:dyDescent="0.25">
      <c r="A104" s="211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</row>
    <row r="105" spans="1:25" x14ac:dyDescent="0.25">
      <c r="A105" s="211"/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</row>
    <row r="106" spans="1:25" x14ac:dyDescent="0.25">
      <c r="A106" s="211"/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</row>
    <row r="107" spans="1:25" x14ac:dyDescent="0.25">
      <c r="A107" s="211"/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</row>
    <row r="108" spans="1:25" x14ac:dyDescent="0.25">
      <c r="A108" s="211"/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</row>
    <row r="109" spans="1:25" x14ac:dyDescent="0.25">
      <c r="A109" s="211"/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</row>
    <row r="110" spans="1:25" x14ac:dyDescent="0.25">
      <c r="A110" s="211"/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</row>
    <row r="111" spans="1:25" x14ac:dyDescent="0.25">
      <c r="A111" s="211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</row>
    <row r="112" spans="1:25" x14ac:dyDescent="0.25">
      <c r="A112" s="211"/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</row>
    <row r="113" spans="1:25" x14ac:dyDescent="0.25">
      <c r="A113" s="211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</row>
    <row r="114" spans="1:25" x14ac:dyDescent="0.25">
      <c r="A114" s="211"/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</row>
    <row r="235" spans="1:25" s="210" customFormat="1" x14ac:dyDescent="0.25">
      <c r="A235" s="204"/>
      <c r="B235" s="200"/>
      <c r="C235" s="200"/>
      <c r="D235" s="200"/>
      <c r="E235" s="200"/>
      <c r="F235" s="200"/>
      <c r="G235" s="200"/>
      <c r="H235" s="200"/>
      <c r="I235" s="200"/>
      <c r="J235" s="200"/>
      <c r="K235" s="200"/>
      <c r="L235" s="200"/>
      <c r="M235" s="200"/>
      <c r="N235" s="200"/>
      <c r="O235" s="200"/>
      <c r="P235" s="200"/>
      <c r="Q235" s="200"/>
      <c r="R235" s="200"/>
      <c r="S235" s="200"/>
      <c r="T235" s="200"/>
      <c r="U235" s="200"/>
      <c r="V235" s="200"/>
      <c r="W235" s="200"/>
      <c r="X235" s="200"/>
      <c r="Y235" s="200"/>
    </row>
    <row r="236" spans="1:25" s="210" customFormat="1" x14ac:dyDescent="0.25">
      <c r="A236" s="204"/>
      <c r="B236" s="200"/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200"/>
      <c r="N236" s="200"/>
      <c r="O236" s="200"/>
      <c r="P236" s="200"/>
      <c r="Q236" s="200"/>
      <c r="R236" s="200"/>
      <c r="S236" s="200"/>
      <c r="T236" s="200"/>
      <c r="U236" s="200"/>
      <c r="V236" s="200"/>
      <c r="W236" s="200"/>
      <c r="X236" s="200"/>
      <c r="Y236" s="200"/>
    </row>
    <row r="237" spans="1:25" s="210" customFormat="1" x14ac:dyDescent="0.25">
      <c r="A237" s="204"/>
      <c r="B237" s="200"/>
      <c r="C237" s="200"/>
      <c r="D237" s="200"/>
      <c r="E237" s="200"/>
      <c r="F237" s="200"/>
      <c r="G237" s="200"/>
      <c r="H237" s="200"/>
      <c r="I237" s="200"/>
      <c r="J237" s="200"/>
      <c r="K237" s="200"/>
      <c r="L237" s="200"/>
      <c r="M237" s="200"/>
      <c r="N237" s="200"/>
      <c r="O237" s="200"/>
      <c r="P237" s="200"/>
      <c r="Q237" s="200"/>
      <c r="R237" s="200"/>
      <c r="S237" s="200"/>
      <c r="T237" s="200"/>
      <c r="U237" s="200"/>
      <c r="V237" s="200"/>
      <c r="W237" s="200"/>
      <c r="X237" s="200"/>
      <c r="Y237" s="200"/>
    </row>
    <row r="238" spans="1:25" s="210" customFormat="1" ht="31.5" customHeight="1" x14ac:dyDescent="0.25">
      <c r="A238" s="204"/>
      <c r="B238" s="200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200"/>
      <c r="O238" s="200"/>
      <c r="P238" s="200"/>
      <c r="Q238" s="200"/>
      <c r="R238" s="200"/>
      <c r="S238" s="200"/>
      <c r="T238" s="200"/>
      <c r="U238" s="200"/>
      <c r="V238" s="200"/>
      <c r="W238" s="200"/>
      <c r="X238" s="200"/>
      <c r="Y238" s="200"/>
    </row>
    <row r="239" spans="1:25" s="210" customFormat="1" x14ac:dyDescent="0.25">
      <c r="A239" s="204"/>
      <c r="B239" s="200"/>
      <c r="C239" s="200"/>
      <c r="D239" s="200"/>
      <c r="E239" s="200"/>
      <c r="F239" s="200"/>
      <c r="G239" s="200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</row>
    <row r="240" spans="1:25" s="210" customFormat="1" x14ac:dyDescent="0.25">
      <c r="A240" s="204"/>
      <c r="B240" s="200"/>
      <c r="C240" s="200"/>
      <c r="D240" s="200"/>
      <c r="E240" s="200"/>
      <c r="F240" s="200"/>
      <c r="G240" s="200"/>
      <c r="H240" s="200"/>
      <c r="I240" s="200"/>
      <c r="J240" s="200"/>
      <c r="K240" s="200"/>
      <c r="L240" s="200"/>
      <c r="M240" s="200"/>
      <c r="N240" s="200"/>
      <c r="O240" s="200"/>
      <c r="P240" s="200"/>
      <c r="Q240" s="200"/>
      <c r="R240" s="200"/>
      <c r="S240" s="200"/>
      <c r="T240" s="200"/>
      <c r="U240" s="200"/>
      <c r="V240" s="200"/>
      <c r="W240" s="200"/>
      <c r="X240" s="200"/>
      <c r="Y240" s="200"/>
    </row>
    <row r="241" spans="1:25" s="210" customFormat="1" x14ac:dyDescent="0.25">
      <c r="A241" s="204"/>
      <c r="B241" s="200"/>
      <c r="C241" s="200"/>
      <c r="D241" s="200"/>
      <c r="E241" s="200"/>
      <c r="F241" s="200"/>
      <c r="G241" s="200"/>
      <c r="H241" s="200"/>
      <c r="I241" s="200"/>
      <c r="J241" s="200"/>
      <c r="K241" s="200"/>
      <c r="L241" s="200"/>
      <c r="M241" s="200"/>
      <c r="N241" s="200"/>
      <c r="O241" s="200"/>
      <c r="P241" s="200"/>
      <c r="Q241" s="200"/>
      <c r="R241" s="200"/>
      <c r="S241" s="200"/>
      <c r="T241" s="200"/>
      <c r="U241" s="200"/>
      <c r="V241" s="200"/>
      <c r="W241" s="200"/>
      <c r="X241" s="200"/>
      <c r="Y241" s="200"/>
    </row>
    <row r="242" spans="1:25" s="210" customFormat="1" x14ac:dyDescent="0.25">
      <c r="A242" s="204"/>
      <c r="B242" s="200"/>
      <c r="C242" s="200"/>
      <c r="D242" s="200"/>
      <c r="E242" s="200"/>
      <c r="F242" s="200"/>
      <c r="G242" s="200"/>
      <c r="H242" s="200"/>
      <c r="I242" s="200"/>
      <c r="J242" s="200"/>
      <c r="K242" s="200"/>
      <c r="L242" s="200"/>
      <c r="M242" s="200"/>
      <c r="N242" s="200"/>
      <c r="O242" s="200"/>
      <c r="P242" s="200"/>
      <c r="Q242" s="200"/>
      <c r="R242" s="200"/>
      <c r="S242" s="200"/>
      <c r="T242" s="200"/>
      <c r="U242" s="200"/>
      <c r="V242" s="200"/>
      <c r="W242" s="200"/>
      <c r="X242" s="200"/>
      <c r="Y242" s="200"/>
    </row>
    <row r="243" spans="1:25" s="210" customFormat="1" ht="15" customHeight="1" x14ac:dyDescent="0.25">
      <c r="A243" s="204"/>
      <c r="B243" s="200"/>
      <c r="C243" s="200"/>
      <c r="D243" s="200"/>
      <c r="E243" s="200"/>
      <c r="F243" s="200"/>
      <c r="G243" s="200"/>
      <c r="H243" s="200"/>
      <c r="I243" s="200"/>
      <c r="J243" s="200"/>
      <c r="K243" s="200"/>
      <c r="L243" s="200"/>
      <c r="M243" s="200"/>
      <c r="N243" s="200"/>
      <c r="O243" s="200"/>
      <c r="P243" s="200"/>
      <c r="Q243" s="200"/>
      <c r="R243" s="200"/>
      <c r="S243" s="200"/>
      <c r="T243" s="200"/>
      <c r="U243" s="200"/>
      <c r="V243" s="200"/>
      <c r="W243" s="200"/>
      <c r="X243" s="200"/>
      <c r="Y243" s="200"/>
    </row>
    <row r="244" spans="1:25" s="210" customFormat="1" ht="15" customHeight="1" x14ac:dyDescent="0.25">
      <c r="A244" s="204"/>
      <c r="B244" s="200"/>
      <c r="C244" s="200"/>
      <c r="D244" s="200"/>
      <c r="E244" s="200"/>
      <c r="F244" s="200"/>
      <c r="G244" s="200"/>
      <c r="H244" s="200"/>
      <c r="I244" s="200"/>
      <c r="J244" s="200"/>
      <c r="K244" s="200"/>
      <c r="L244" s="200"/>
      <c r="M244" s="200"/>
      <c r="N244" s="200"/>
      <c r="O244" s="200"/>
      <c r="P244" s="200"/>
      <c r="Q244" s="200"/>
      <c r="R244" s="200"/>
      <c r="S244" s="200"/>
      <c r="T244" s="200"/>
      <c r="U244" s="200"/>
      <c r="V244" s="200"/>
      <c r="W244" s="200"/>
      <c r="X244" s="200"/>
      <c r="Y244" s="200"/>
    </row>
    <row r="245" spans="1:25" s="210" customFormat="1" x14ac:dyDescent="0.25">
      <c r="A245" s="204"/>
      <c r="B245" s="200"/>
      <c r="C245" s="200"/>
      <c r="D245" s="200"/>
      <c r="E245" s="200"/>
      <c r="F245" s="200"/>
      <c r="G245" s="200"/>
      <c r="H245" s="200"/>
      <c r="I245" s="200"/>
      <c r="J245" s="200"/>
      <c r="K245" s="200"/>
      <c r="L245" s="200"/>
      <c r="M245" s="200"/>
      <c r="N245" s="200"/>
      <c r="O245" s="200"/>
      <c r="P245" s="200"/>
      <c r="Q245" s="200"/>
      <c r="R245" s="200"/>
      <c r="S245" s="200"/>
      <c r="T245" s="200"/>
      <c r="U245" s="200"/>
      <c r="V245" s="200"/>
      <c r="W245" s="200"/>
      <c r="X245" s="200"/>
      <c r="Y245" s="200"/>
    </row>
  </sheetData>
  <mergeCells count="3">
    <mergeCell ref="I6:J6"/>
    <mergeCell ref="M6:N6"/>
    <mergeCell ref="S6:T6"/>
  </mergeCells>
  <pageMargins left="0.59055118110236227" right="0.31496062992125984" top="0.43307086614173229" bottom="0.27559055118110237" header="0.31496062992125984" footer="0.19685039370078741"/>
  <pageSetup paperSize="8" scale="60" fitToHeight="2" pageOrder="overThenDown" orientation="landscape" r:id="rId1"/>
  <headerFooter alignWithMargins="0">
    <oddHeader>&amp;A</oddHeader>
    <oddFooter>&amp;C&amp;P/&amp;N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50"/>
    <pageSetUpPr fitToPage="1"/>
  </sheetPr>
  <dimension ref="A1:N22"/>
  <sheetViews>
    <sheetView topLeftCell="B5" zoomScaleNormal="100" zoomScaleSheetLayoutView="75" workbookViewId="0">
      <pane xSplit="1" ySplit="6" topLeftCell="C16" activePane="bottomRight" state="frozen"/>
      <selection activeCell="B5" sqref="B5"/>
      <selection pane="topRight" activeCell="C5" sqref="C5"/>
      <selection pane="bottomLeft" activeCell="B11" sqref="B11"/>
      <selection pane="bottomRight" activeCell="J19" sqref="J19"/>
    </sheetView>
  </sheetViews>
  <sheetFormatPr defaultRowHeight="15" x14ac:dyDescent="0.3"/>
  <cols>
    <col min="1" max="1" width="7.6640625" style="69" customWidth="1"/>
    <col min="2" max="2" width="50.6640625" style="69" customWidth="1"/>
    <col min="3" max="6" width="22.6640625" style="69" hidden="1" customWidth="1"/>
    <col min="7" max="7" width="18.5" style="70" hidden="1" customWidth="1"/>
    <col min="8" max="8" width="23.33203125" style="70" hidden="1" customWidth="1"/>
    <col min="9" max="9" width="23.1640625" style="70" hidden="1" customWidth="1"/>
    <col min="10" max="10" width="20.1640625" style="953" customWidth="1"/>
    <col min="11" max="11" width="20.1640625" style="70" customWidth="1"/>
    <col min="12" max="13" width="17.5" style="69" customWidth="1"/>
    <col min="14" max="14" width="13.5" style="69" customWidth="1"/>
    <col min="15" max="16384" width="9.33203125" style="69"/>
  </cols>
  <sheetData>
    <row r="1" spans="1:14" s="71" customFormat="1" ht="17.25" thickBot="1" x14ac:dyDescent="0.35">
      <c r="A1" s="403"/>
      <c r="B1" s="1374" t="s">
        <v>316</v>
      </c>
      <c r="C1" s="1375"/>
      <c r="D1" s="1375"/>
      <c r="E1" s="1375"/>
      <c r="F1" s="1375"/>
      <c r="G1" s="1375"/>
      <c r="H1" s="1375"/>
      <c r="I1" s="1375"/>
      <c r="J1" s="1375"/>
      <c r="K1" s="1375"/>
      <c r="L1" s="1376"/>
      <c r="M1" s="1030"/>
      <c r="N1" s="404"/>
    </row>
    <row r="2" spans="1:14" s="71" customFormat="1" ht="16.5" thickBot="1" x14ac:dyDescent="0.3">
      <c r="A2" s="403"/>
      <c r="B2" s="405"/>
      <c r="C2" s="405"/>
      <c r="D2" s="405"/>
      <c r="E2" s="405"/>
      <c r="F2" s="405"/>
      <c r="G2" s="405"/>
      <c r="H2" s="405"/>
      <c r="I2" s="405"/>
      <c r="J2" s="918"/>
      <c r="K2" s="405"/>
      <c r="L2" s="405"/>
      <c r="M2" s="405"/>
      <c r="N2" s="404"/>
    </row>
    <row r="3" spans="1:14" s="71" customFormat="1" ht="17.25" thickBot="1" x14ac:dyDescent="0.35">
      <c r="A3" s="403"/>
      <c r="B3" s="1374" t="s">
        <v>366</v>
      </c>
      <c r="C3" s="1375"/>
      <c r="D3" s="1375"/>
      <c r="E3" s="1375"/>
      <c r="F3" s="1375"/>
      <c r="G3" s="1375"/>
      <c r="H3" s="1375"/>
      <c r="I3" s="1375"/>
      <c r="J3" s="1375"/>
      <c r="K3" s="1375"/>
      <c r="L3" s="1376"/>
      <c r="M3" s="1030"/>
      <c r="N3" s="404"/>
    </row>
    <row r="4" spans="1:14" ht="16.5" x14ac:dyDescent="0.3">
      <c r="A4" s="406"/>
      <c r="B4" s="201" t="s">
        <v>430</v>
      </c>
      <c r="C4" s="141" t="s">
        <v>922</v>
      </c>
      <c r="D4" s="142"/>
      <c r="E4" s="142"/>
      <c r="F4" s="200"/>
      <c r="G4" s="407"/>
      <c r="H4" s="407"/>
      <c r="I4" s="407"/>
      <c r="J4" s="950"/>
      <c r="K4" s="407"/>
      <c r="L4" s="406"/>
      <c r="M4" s="406"/>
      <c r="N4" s="408"/>
    </row>
    <row r="5" spans="1:14" ht="16.5" x14ac:dyDescent="0.3">
      <c r="A5" s="406"/>
      <c r="B5" s="200" t="s">
        <v>222</v>
      </c>
      <c r="C5" s="141" t="s">
        <v>922</v>
      </c>
      <c r="D5" s="142"/>
      <c r="E5" s="142"/>
      <c r="F5" s="200"/>
      <c r="G5" s="407"/>
      <c r="H5" s="407"/>
      <c r="I5" s="407"/>
      <c r="J5" s="950"/>
      <c r="M5" s="406"/>
      <c r="N5" s="408"/>
    </row>
    <row r="6" spans="1:14" s="71" customFormat="1" ht="17.25" thickBot="1" x14ac:dyDescent="0.35">
      <c r="A6" s="403"/>
      <c r="B6" s="405"/>
      <c r="C6" s="405"/>
      <c r="D6" s="405"/>
      <c r="E6" s="405"/>
      <c r="F6" s="405"/>
      <c r="G6" s="405"/>
      <c r="H6" s="405"/>
      <c r="I6" s="405"/>
      <c r="J6" s="918"/>
      <c r="K6" s="405"/>
      <c r="L6" s="409"/>
      <c r="M6" s="1089" t="s">
        <v>965</v>
      </c>
      <c r="N6" s="406"/>
    </row>
    <row r="7" spans="1:14" ht="30" customHeight="1" x14ac:dyDescent="0.3">
      <c r="A7" s="1381" t="s">
        <v>135</v>
      </c>
      <c r="B7" s="1384" t="s">
        <v>35</v>
      </c>
      <c r="C7" s="1266" t="s">
        <v>88</v>
      </c>
      <c r="D7" s="1267"/>
      <c r="E7" s="1267"/>
      <c r="F7" s="1268"/>
      <c r="G7" s="1386" t="s">
        <v>133</v>
      </c>
      <c r="H7" s="1386"/>
      <c r="I7" s="1386"/>
      <c r="J7" s="919" t="s">
        <v>923</v>
      </c>
      <c r="K7" s="758" t="s">
        <v>952</v>
      </c>
      <c r="L7" s="604" t="s">
        <v>953</v>
      </c>
      <c r="M7" s="972" t="s">
        <v>954</v>
      </c>
      <c r="N7" s="1377" t="s">
        <v>36</v>
      </c>
    </row>
    <row r="8" spans="1:14" ht="16.5" x14ac:dyDescent="0.3">
      <c r="A8" s="1382"/>
      <c r="B8" s="1385"/>
      <c r="C8" s="289"/>
      <c r="D8" s="289"/>
      <c r="E8" s="289"/>
      <c r="F8" s="289"/>
      <c r="G8" s="1380"/>
      <c r="H8" s="1380"/>
      <c r="I8" s="1380"/>
      <c r="J8" s="951"/>
      <c r="K8" s="410"/>
      <c r="L8" s="410"/>
      <c r="M8" s="976"/>
      <c r="N8" s="1378"/>
    </row>
    <row r="9" spans="1:14" ht="37.5" customHeight="1" x14ac:dyDescent="0.3">
      <c r="A9" s="1383"/>
      <c r="B9" s="1385"/>
      <c r="C9" s="824" t="s">
        <v>793</v>
      </c>
      <c r="D9" s="824" t="s">
        <v>37</v>
      </c>
      <c r="E9" s="824" t="s">
        <v>854</v>
      </c>
      <c r="F9" s="824" t="s">
        <v>795</v>
      </c>
      <c r="G9" s="184" t="s">
        <v>121</v>
      </c>
      <c r="H9" s="184" t="s">
        <v>382</v>
      </c>
      <c r="I9" s="184" t="s">
        <v>363</v>
      </c>
      <c r="J9" s="952" t="s">
        <v>465</v>
      </c>
      <c r="K9" s="411" t="s">
        <v>465</v>
      </c>
      <c r="L9" s="411" t="s">
        <v>465</v>
      </c>
      <c r="M9" s="411" t="s">
        <v>465</v>
      </c>
      <c r="N9" s="1379"/>
    </row>
    <row r="10" spans="1:14" ht="15" customHeight="1" x14ac:dyDescent="0.3">
      <c r="A10" s="412">
        <v>1</v>
      </c>
      <c r="B10" s="413">
        <v>2</v>
      </c>
      <c r="C10" s="824">
        <v>3</v>
      </c>
      <c r="D10" s="824">
        <v>4</v>
      </c>
      <c r="E10" s="824">
        <v>5</v>
      </c>
      <c r="F10" s="824">
        <v>6</v>
      </c>
      <c r="G10" s="413">
        <v>7</v>
      </c>
      <c r="H10" s="753">
        <v>8</v>
      </c>
      <c r="I10" s="763">
        <v>9</v>
      </c>
      <c r="J10" s="920">
        <v>10</v>
      </c>
      <c r="K10" s="414">
        <v>11</v>
      </c>
      <c r="L10" s="414">
        <v>12</v>
      </c>
      <c r="M10" s="414">
        <v>12</v>
      </c>
      <c r="N10" s="414">
        <v>13</v>
      </c>
    </row>
    <row r="11" spans="1:14" ht="21.75" customHeight="1" x14ac:dyDescent="0.3">
      <c r="A11" s="415">
        <v>1</v>
      </c>
      <c r="B11" s="416" t="s">
        <v>237</v>
      </c>
      <c r="C11" s="417"/>
      <c r="D11" s="417"/>
      <c r="E11" s="417"/>
      <c r="F11" s="417"/>
      <c r="G11" s="417"/>
      <c r="H11" s="417"/>
      <c r="I11" s="417"/>
      <c r="J11" s="946">
        <v>0</v>
      </c>
      <c r="K11" s="946">
        <v>0</v>
      </c>
      <c r="L11" s="946">
        <v>0</v>
      </c>
      <c r="M11" s="946">
        <v>0</v>
      </c>
      <c r="N11" s="418"/>
    </row>
    <row r="12" spans="1:14" ht="21.75" customHeight="1" x14ac:dyDescent="0.3">
      <c r="A12" s="415">
        <v>2</v>
      </c>
      <c r="B12" s="416" t="s">
        <v>355</v>
      </c>
      <c r="C12" s="417"/>
      <c r="D12" s="417"/>
      <c r="E12" s="417"/>
      <c r="F12" s="417"/>
      <c r="G12" s="417"/>
      <c r="H12" s="417"/>
      <c r="I12" s="417"/>
      <c r="J12" s="946"/>
      <c r="K12" s="417"/>
      <c r="L12" s="417"/>
      <c r="M12" s="417"/>
      <c r="N12" s="418"/>
    </row>
    <row r="13" spans="1:14" ht="21.75" customHeight="1" x14ac:dyDescent="0.3">
      <c r="A13" s="415">
        <v>3</v>
      </c>
      <c r="B13" s="416" t="s">
        <v>238</v>
      </c>
      <c r="C13" s="417"/>
      <c r="D13" s="417"/>
      <c r="E13" s="417"/>
      <c r="F13" s="417"/>
      <c r="G13" s="417"/>
      <c r="H13" s="417"/>
      <c r="I13" s="417"/>
      <c r="J13" s="946">
        <v>0</v>
      </c>
      <c r="K13" s="946">
        <v>0</v>
      </c>
      <c r="L13" s="946">
        <v>0</v>
      </c>
      <c r="M13" s="946">
        <v>0</v>
      </c>
      <c r="N13" s="418"/>
    </row>
    <row r="14" spans="1:14" ht="21.75" customHeight="1" x14ac:dyDescent="0.3">
      <c r="A14" s="415"/>
      <c r="B14" s="416" t="s">
        <v>137</v>
      </c>
      <c r="C14" s="419"/>
      <c r="D14" s="419"/>
      <c r="E14" s="419"/>
      <c r="F14" s="419"/>
      <c r="G14" s="419"/>
      <c r="H14" s="419"/>
      <c r="I14" s="419"/>
      <c r="J14" s="946"/>
      <c r="K14" s="419"/>
      <c r="L14" s="419"/>
      <c r="M14" s="419"/>
      <c r="N14" s="418"/>
    </row>
    <row r="15" spans="1:14" ht="49.5" customHeight="1" x14ac:dyDescent="0.3">
      <c r="A15" s="415">
        <v>4</v>
      </c>
      <c r="B15" s="416" t="s">
        <v>436</v>
      </c>
      <c r="C15" s="419"/>
      <c r="D15" s="419"/>
      <c r="E15" s="419"/>
      <c r="F15" s="419"/>
      <c r="G15" s="419"/>
      <c r="H15" s="419"/>
      <c r="I15" s="419"/>
      <c r="J15" s="946"/>
      <c r="K15" s="419"/>
      <c r="L15" s="419"/>
      <c r="M15" s="419"/>
      <c r="N15" s="418"/>
    </row>
    <row r="16" spans="1:14" ht="21.75" customHeight="1" x14ac:dyDescent="0.3">
      <c r="A16" s="647"/>
      <c r="B16" s="648" t="s">
        <v>137</v>
      </c>
      <c r="C16" s="638"/>
      <c r="D16" s="638"/>
      <c r="E16" s="638"/>
      <c r="F16" s="638"/>
      <c r="G16" s="638"/>
      <c r="H16" s="638"/>
      <c r="I16" s="638"/>
      <c r="J16" s="947"/>
      <c r="K16" s="638"/>
      <c r="L16" s="638"/>
      <c r="M16" s="638"/>
      <c r="N16" s="639"/>
    </row>
    <row r="17" spans="1:14" ht="21.75" customHeight="1" x14ac:dyDescent="0.3">
      <c r="A17" s="647">
        <v>5</v>
      </c>
      <c r="B17" s="648" t="s">
        <v>390</v>
      </c>
      <c r="C17" s="638"/>
      <c r="D17" s="638"/>
      <c r="E17" s="638"/>
      <c r="F17" s="638"/>
      <c r="G17" s="638"/>
      <c r="H17" s="638"/>
      <c r="I17" s="638"/>
      <c r="J17" s="947">
        <v>0</v>
      </c>
      <c r="K17" s="947">
        <v>0</v>
      </c>
      <c r="L17" s="947">
        <v>0</v>
      </c>
      <c r="M17" s="947">
        <v>0</v>
      </c>
      <c r="N17" s="639"/>
    </row>
    <row r="18" spans="1:14" ht="21.75" customHeight="1" x14ac:dyDescent="0.3">
      <c r="A18" s="649">
        <v>6</v>
      </c>
      <c r="B18" s="420" t="s">
        <v>136</v>
      </c>
      <c r="C18" s="421"/>
      <c r="D18" s="421"/>
      <c r="E18" s="421"/>
      <c r="F18" s="421"/>
      <c r="G18" s="421"/>
      <c r="H18" s="421"/>
      <c r="I18" s="421"/>
      <c r="J18" s="948">
        <f>SUM(J11:J17)</f>
        <v>0</v>
      </c>
      <c r="K18" s="948">
        <f t="shared" ref="K18:M18" si="0">SUM(K11:K17)</f>
        <v>0</v>
      </c>
      <c r="L18" s="948">
        <f t="shared" si="0"/>
        <v>0</v>
      </c>
      <c r="M18" s="948">
        <f t="shared" si="0"/>
        <v>0</v>
      </c>
      <c r="N18" s="422"/>
    </row>
    <row r="19" spans="1:14" ht="21.75" customHeight="1" x14ac:dyDescent="0.3">
      <c r="A19" s="650">
        <v>7</v>
      </c>
      <c r="B19" s="423" t="s">
        <v>372</v>
      </c>
      <c r="C19" s="423"/>
      <c r="D19" s="423"/>
      <c r="E19" s="423"/>
      <c r="F19" s="423"/>
      <c r="G19" s="424"/>
      <c r="H19" s="424"/>
      <c r="I19" s="424"/>
      <c r="J19" s="954">
        <v>9.7000000000000003E-2</v>
      </c>
      <c r="K19" s="954">
        <v>9.7000000000000003E-2</v>
      </c>
      <c r="L19" s="954">
        <v>9.7000000000000003E-2</v>
      </c>
      <c r="M19" s="954">
        <v>9.7000000000000003E-2</v>
      </c>
      <c r="N19" s="418"/>
    </row>
    <row r="20" spans="1:14" ht="21.75" customHeight="1" thickBot="1" x14ac:dyDescent="0.35">
      <c r="A20" s="651">
        <v>8</v>
      </c>
      <c r="B20" s="425" t="s">
        <v>855</v>
      </c>
      <c r="C20" s="426"/>
      <c r="D20" s="426"/>
      <c r="E20" s="426"/>
      <c r="F20" s="426"/>
      <c r="G20" s="426"/>
      <c r="H20" s="426"/>
      <c r="I20" s="426"/>
      <c r="J20" s="949">
        <f>J18*J19</f>
        <v>0</v>
      </c>
      <c r="K20" s="949">
        <f t="shared" ref="K20:M20" si="1">K18*K19</f>
        <v>0</v>
      </c>
      <c r="L20" s="949">
        <f t="shared" si="1"/>
        <v>0</v>
      </c>
      <c r="M20" s="949">
        <f t="shared" si="1"/>
        <v>0</v>
      </c>
      <c r="N20" s="427"/>
    </row>
    <row r="22" spans="1:14" ht="16.5" x14ac:dyDescent="0.3">
      <c r="A22" s="156" t="s">
        <v>878</v>
      </c>
    </row>
  </sheetData>
  <mergeCells count="8">
    <mergeCell ref="B1:L1"/>
    <mergeCell ref="B3:L3"/>
    <mergeCell ref="N7:N9"/>
    <mergeCell ref="G8:I8"/>
    <mergeCell ref="A7:A9"/>
    <mergeCell ref="B7:B9"/>
    <mergeCell ref="G7:I7"/>
    <mergeCell ref="C7:F7"/>
  </mergeCells>
  <phoneticPr fontId="24" type="noConversion"/>
  <printOptions horizontalCentered="1" gridLines="1"/>
  <pageMargins left="0.43307086614173229" right="0.27559055118110237" top="0.62992125984251968" bottom="0.51181102362204722" header="0.23622047244094491" footer="0.23622047244094491"/>
  <pageSetup paperSize="9" scale="54" fitToHeight="2" orientation="landscape" r:id="rId1"/>
  <headerFooter alignWithMargins="0">
    <oddHeader>&amp;C&amp;A</oddHeader>
    <oddFooter>&amp;C&amp;P/&amp;N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rgb="FF0070C0"/>
  </sheetPr>
  <dimension ref="A1:N26"/>
  <sheetViews>
    <sheetView topLeftCell="A8" zoomScaleNormal="100" zoomScaleSheetLayoutView="65" workbookViewId="0">
      <selection activeCell="K13" sqref="K13:N25"/>
    </sheetView>
  </sheetViews>
  <sheetFormatPr defaultRowHeight="16.5" x14ac:dyDescent="0.3"/>
  <cols>
    <col min="1" max="1" width="7.6640625" style="83" customWidth="1"/>
    <col min="2" max="2" width="55.1640625" style="83" customWidth="1"/>
    <col min="3" max="3" width="23.33203125" style="83" customWidth="1"/>
    <col min="4" max="4" width="12.6640625" style="83" hidden="1" customWidth="1"/>
    <col min="5" max="5" width="10.6640625" style="83" hidden="1" customWidth="1"/>
    <col min="6" max="6" width="13.6640625" style="83" hidden="1" customWidth="1"/>
    <col min="7" max="7" width="15.6640625" style="83" hidden="1" customWidth="1"/>
    <col min="8" max="8" width="11.33203125" style="83" hidden="1" customWidth="1"/>
    <col min="9" max="10" width="17.6640625" style="83" hidden="1" customWidth="1"/>
    <col min="11" max="11" width="28.1640625" style="83" customWidth="1"/>
    <col min="12" max="13" width="18.83203125" style="1034" customWidth="1"/>
    <col min="14" max="14" width="17" style="1034" customWidth="1"/>
    <col min="15" max="16384" width="9.33203125" style="83"/>
  </cols>
  <sheetData>
    <row r="1" spans="1:14" x14ac:dyDescent="0.3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18.75" x14ac:dyDescent="0.3">
      <c r="A2" s="85"/>
      <c r="B2" s="1387" t="s">
        <v>317</v>
      </c>
      <c r="C2" s="1387"/>
      <c r="D2" s="1387"/>
      <c r="E2" s="1387"/>
      <c r="F2" s="1387"/>
      <c r="G2" s="1387"/>
      <c r="H2" s="1387"/>
      <c r="I2" s="1387"/>
      <c r="J2" s="1387"/>
      <c r="K2" s="450"/>
      <c r="L2" s="1031"/>
      <c r="M2" s="1031"/>
      <c r="N2" s="1032"/>
    </row>
    <row r="3" spans="1:14" x14ac:dyDescent="0.3">
      <c r="A3" s="85"/>
      <c r="D3" s="86"/>
      <c r="E3" s="86"/>
      <c r="F3" s="86"/>
      <c r="G3" s="86"/>
      <c r="H3" s="86"/>
      <c r="I3" s="86"/>
      <c r="J3" s="86"/>
      <c r="K3" s="86"/>
      <c r="L3" s="1033"/>
      <c r="M3" s="1033"/>
      <c r="N3" s="1033"/>
    </row>
    <row r="4" spans="1:14" ht="18.75" x14ac:dyDescent="0.3">
      <c r="A4" s="87"/>
      <c r="B4" s="1388" t="s">
        <v>438</v>
      </c>
      <c r="C4" s="1388"/>
      <c r="D4" s="1388"/>
      <c r="E4" s="1388"/>
      <c r="F4" s="1388"/>
      <c r="G4" s="1388"/>
      <c r="H4" s="1388"/>
      <c r="I4" s="1388"/>
      <c r="J4" s="1388"/>
      <c r="K4" s="450"/>
      <c r="L4" s="1031"/>
      <c r="M4" s="1031"/>
      <c r="N4" s="1032"/>
    </row>
    <row r="5" spans="1:14" x14ac:dyDescent="0.3">
      <c r="B5" s="43" t="s">
        <v>430</v>
      </c>
      <c r="C5" s="1037" t="s">
        <v>922</v>
      </c>
      <c r="D5" s="142"/>
      <c r="E5" s="142"/>
    </row>
    <row r="6" spans="1:14" x14ac:dyDescent="0.3">
      <c r="B6" s="43" t="s">
        <v>222</v>
      </c>
      <c r="C6" s="1037" t="s">
        <v>922</v>
      </c>
      <c r="D6" s="142"/>
      <c r="E6" s="142"/>
    </row>
    <row r="7" spans="1:14" x14ac:dyDescent="0.3">
      <c r="A7" s="88"/>
      <c r="B7" s="88"/>
      <c r="C7" s="88"/>
      <c r="D7" s="89"/>
      <c r="E7" s="89"/>
      <c r="F7" s="89"/>
      <c r="G7" s="89"/>
      <c r="H7" s="89"/>
      <c r="I7" s="89"/>
      <c r="J7" s="89"/>
      <c r="L7" s="1035"/>
      <c r="M7" s="1035"/>
      <c r="N7" s="1035"/>
    </row>
    <row r="8" spans="1:14" ht="19.5" thickBot="1" x14ac:dyDescent="0.35">
      <c r="A8" s="90"/>
      <c r="B8" s="90"/>
      <c r="C8" s="90"/>
      <c r="D8" s="90"/>
      <c r="E8" s="90"/>
      <c r="F8" s="90"/>
      <c r="G8" s="90"/>
      <c r="H8" s="90"/>
      <c r="I8" s="90"/>
      <c r="J8" s="90"/>
      <c r="K8" s="458"/>
      <c r="L8" s="90"/>
      <c r="M8" s="1089" t="s">
        <v>965</v>
      </c>
    </row>
    <row r="9" spans="1:14" ht="37.5" customHeight="1" x14ac:dyDescent="0.3">
      <c r="A9" s="1389" t="s">
        <v>34</v>
      </c>
      <c r="B9" s="1392" t="s">
        <v>35</v>
      </c>
      <c r="C9" s="1392" t="s">
        <v>211</v>
      </c>
      <c r="D9" s="1266" t="s">
        <v>88</v>
      </c>
      <c r="E9" s="1267"/>
      <c r="F9" s="1267"/>
      <c r="G9" s="1268"/>
      <c r="H9" s="1395" t="s">
        <v>212</v>
      </c>
      <c r="I9" s="1396"/>
      <c r="J9" s="1397"/>
      <c r="K9" s="982" t="s">
        <v>923</v>
      </c>
      <c r="L9" s="972" t="s">
        <v>952</v>
      </c>
      <c r="M9" s="972" t="s">
        <v>953</v>
      </c>
      <c r="N9" s="983" t="s">
        <v>954</v>
      </c>
    </row>
    <row r="10" spans="1:14" x14ac:dyDescent="0.3">
      <c r="A10" s="1390"/>
      <c r="B10" s="1393"/>
      <c r="C10" s="1393"/>
      <c r="D10" s="289"/>
      <c r="E10" s="289"/>
      <c r="F10" s="289"/>
      <c r="G10" s="289"/>
      <c r="H10" s="1398" t="s">
        <v>94</v>
      </c>
      <c r="I10" s="1399"/>
      <c r="J10" s="1400"/>
      <c r="K10" s="1036"/>
      <c r="L10" s="977"/>
      <c r="M10" s="977"/>
      <c r="N10" s="978"/>
    </row>
    <row r="11" spans="1:14" ht="60.75" customHeight="1" thickBot="1" x14ac:dyDescent="0.35">
      <c r="A11" s="1391"/>
      <c r="B11" s="1394"/>
      <c r="C11" s="1394"/>
      <c r="D11" s="1025" t="s">
        <v>793</v>
      </c>
      <c r="E11" s="1025" t="s">
        <v>37</v>
      </c>
      <c r="F11" s="1025" t="s">
        <v>854</v>
      </c>
      <c r="G11" s="1025" t="s">
        <v>795</v>
      </c>
      <c r="H11" s="637" t="s">
        <v>121</v>
      </c>
      <c r="I11" s="637" t="s">
        <v>382</v>
      </c>
      <c r="J11" s="637" t="s">
        <v>363</v>
      </c>
      <c r="K11" s="1095" t="s">
        <v>465</v>
      </c>
      <c r="L11" s="1095" t="s">
        <v>465</v>
      </c>
      <c r="M11" s="1096" t="s">
        <v>465</v>
      </c>
      <c r="N11" s="1097" t="s">
        <v>465</v>
      </c>
    </row>
    <row r="12" spans="1:14" ht="20.25" customHeight="1" x14ac:dyDescent="0.3">
      <c r="A12" s="1091">
        <v>1</v>
      </c>
      <c r="B12" s="1092">
        <v>2</v>
      </c>
      <c r="C12" s="1092">
        <v>3</v>
      </c>
      <c r="D12" s="1093">
        <v>4</v>
      </c>
      <c r="E12" s="1093">
        <v>5</v>
      </c>
      <c r="F12" s="1093">
        <v>6</v>
      </c>
      <c r="G12" s="1093">
        <v>7</v>
      </c>
      <c r="H12" s="1094">
        <v>8</v>
      </c>
      <c r="I12" s="1094">
        <v>9</v>
      </c>
      <c r="J12" s="1094">
        <v>10</v>
      </c>
      <c r="K12" s="1094">
        <v>4</v>
      </c>
      <c r="L12" s="975">
        <v>12</v>
      </c>
      <c r="M12" s="975">
        <v>13</v>
      </c>
      <c r="N12" s="975">
        <v>14</v>
      </c>
    </row>
    <row r="13" spans="1:14" ht="24.95" customHeight="1" x14ac:dyDescent="0.3">
      <c r="A13" s="451">
        <v>1</v>
      </c>
      <c r="B13" s="957" t="s">
        <v>213</v>
      </c>
      <c r="C13" s="453"/>
      <c r="D13" s="453"/>
      <c r="E13" s="453"/>
      <c r="F13" s="453"/>
      <c r="G13" s="453"/>
      <c r="H13" s="453"/>
      <c r="I13" s="453"/>
      <c r="J13" s="453"/>
      <c r="K13" s="1103">
        <v>28.489892717717382</v>
      </c>
      <c r="L13" s="930">
        <v>28.489892717717382</v>
      </c>
      <c r="M13" s="930">
        <v>28.489892717717382</v>
      </c>
      <c r="N13" s="930">
        <v>28.489892717717382</v>
      </c>
    </row>
    <row r="14" spans="1:14" ht="24.95" customHeight="1" x14ac:dyDescent="0.3">
      <c r="A14" s="454">
        <v>2</v>
      </c>
      <c r="B14" s="452" t="s">
        <v>11</v>
      </c>
      <c r="C14" s="453"/>
      <c r="D14" s="453"/>
      <c r="E14" s="453"/>
      <c r="F14" s="453"/>
      <c r="G14" s="453"/>
      <c r="H14" s="453"/>
      <c r="I14" s="453"/>
      <c r="J14" s="453"/>
      <c r="K14" s="930">
        <v>0</v>
      </c>
      <c r="L14" s="930">
        <v>0</v>
      </c>
      <c r="M14" s="930">
        <v>0</v>
      </c>
      <c r="N14" s="930">
        <v>0</v>
      </c>
    </row>
    <row r="15" spans="1:14" ht="24.95" customHeight="1" x14ac:dyDescent="0.3">
      <c r="A15" s="454">
        <v>3</v>
      </c>
      <c r="B15" s="452" t="s">
        <v>357</v>
      </c>
      <c r="C15" s="455"/>
      <c r="D15" s="453"/>
      <c r="E15" s="453"/>
      <c r="F15" s="453"/>
      <c r="G15" s="453"/>
      <c r="H15" s="453"/>
      <c r="I15" s="453"/>
      <c r="J15" s="453"/>
      <c r="K15" s="930">
        <v>0</v>
      </c>
      <c r="L15" s="930"/>
      <c r="M15" s="930"/>
      <c r="N15" s="930"/>
    </row>
    <row r="16" spans="1:14" ht="24.95" customHeight="1" x14ac:dyDescent="0.3">
      <c r="A16" s="454">
        <v>4</v>
      </c>
      <c r="B16" s="452" t="s">
        <v>215</v>
      </c>
      <c r="C16" s="453"/>
      <c r="D16" s="453"/>
      <c r="E16" s="453"/>
      <c r="F16" s="453"/>
      <c r="G16" s="453"/>
      <c r="H16" s="453"/>
      <c r="I16" s="453"/>
      <c r="J16" s="453"/>
      <c r="K16" s="930">
        <v>28.489892717717382</v>
      </c>
      <c r="L16" s="930">
        <v>28.489892717717382</v>
      </c>
      <c r="M16" s="930">
        <v>28.489892717717382</v>
      </c>
      <c r="N16" s="930">
        <v>28.489892717717382</v>
      </c>
    </row>
    <row r="17" spans="1:14" ht="24.95" customHeight="1" x14ac:dyDescent="0.3">
      <c r="A17" s="454"/>
      <c r="B17" s="456" t="s">
        <v>216</v>
      </c>
      <c r="C17" s="453"/>
      <c r="D17" s="453"/>
      <c r="E17" s="453"/>
      <c r="F17" s="453"/>
      <c r="G17" s="453"/>
      <c r="H17" s="453"/>
      <c r="I17" s="453"/>
      <c r="J17" s="453"/>
      <c r="K17" s="930"/>
      <c r="L17" s="930"/>
      <c r="M17" s="930"/>
      <c r="N17" s="930"/>
    </row>
    <row r="18" spans="1:14" ht="24.95" customHeight="1" x14ac:dyDescent="0.3">
      <c r="A18" s="454">
        <v>5</v>
      </c>
      <c r="B18" s="452" t="s">
        <v>934</v>
      </c>
      <c r="C18" s="652" t="s">
        <v>936</v>
      </c>
      <c r="D18" s="453"/>
      <c r="E18" s="453"/>
      <c r="F18" s="453"/>
      <c r="G18" s="453"/>
      <c r="H18" s="453"/>
      <c r="I18" s="453"/>
      <c r="J18" s="453"/>
      <c r="K18" s="930">
        <v>1.1965754941441302</v>
      </c>
      <c r="L18" s="930">
        <v>1.1965754941441302</v>
      </c>
      <c r="M18" s="930">
        <v>1.1965754941441302</v>
      </c>
      <c r="N18" s="930">
        <v>1.1965754941441302</v>
      </c>
    </row>
    <row r="19" spans="1:14" ht="33.75" customHeight="1" x14ac:dyDescent="0.3">
      <c r="A19" s="454">
        <v>6</v>
      </c>
      <c r="B19" s="452" t="s">
        <v>935</v>
      </c>
      <c r="C19" s="652" t="s">
        <v>937</v>
      </c>
      <c r="D19" s="453"/>
      <c r="E19" s="453"/>
      <c r="F19" s="453"/>
      <c r="G19" s="453"/>
      <c r="H19" s="453"/>
      <c r="I19" s="453"/>
      <c r="J19" s="453"/>
      <c r="K19" s="930">
        <v>1.93446371553301</v>
      </c>
      <c r="L19" s="930">
        <v>1.93446371553301</v>
      </c>
      <c r="M19" s="930">
        <v>1.93446371553301</v>
      </c>
      <c r="N19" s="930">
        <v>1.93446371553301</v>
      </c>
    </row>
    <row r="20" spans="1:14" ht="24.95" customHeight="1" x14ac:dyDescent="0.3">
      <c r="A20" s="454">
        <v>7</v>
      </c>
      <c r="B20" s="456" t="s">
        <v>217</v>
      </c>
      <c r="C20" s="457" t="s">
        <v>218</v>
      </c>
      <c r="D20" s="453"/>
      <c r="E20" s="453"/>
      <c r="F20" s="453"/>
      <c r="G20" s="453"/>
      <c r="H20" s="453"/>
      <c r="I20" s="453"/>
      <c r="J20" s="453"/>
      <c r="K20" s="931">
        <v>3.13103920967714</v>
      </c>
      <c r="L20" s="931">
        <v>3.13103920967714</v>
      </c>
      <c r="M20" s="931">
        <v>3.13103920967714</v>
      </c>
      <c r="N20" s="931">
        <v>3.13103920967714</v>
      </c>
    </row>
    <row r="21" spans="1:14" ht="24.95" customHeight="1" x14ac:dyDescent="0.3">
      <c r="A21" s="454"/>
      <c r="B21" s="456"/>
      <c r="C21" s="457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</row>
    <row r="22" spans="1:14" ht="57" customHeight="1" x14ac:dyDescent="0.3">
      <c r="A22" s="454"/>
      <c r="B22" s="456" t="s">
        <v>476</v>
      </c>
      <c r="C22" s="457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3"/>
    </row>
    <row r="23" spans="1:14" ht="55.5" customHeight="1" x14ac:dyDescent="0.3">
      <c r="A23" s="454">
        <v>8</v>
      </c>
      <c r="B23" s="456" t="s">
        <v>856</v>
      </c>
      <c r="C23" s="457" t="s">
        <v>440</v>
      </c>
      <c r="D23" s="453"/>
      <c r="E23" s="453"/>
      <c r="F23" s="453"/>
      <c r="G23" s="453"/>
      <c r="H23" s="453"/>
      <c r="I23" s="453"/>
      <c r="J23" s="453"/>
      <c r="K23" s="889">
        <v>8.4059741906373535</v>
      </c>
      <c r="L23" s="889">
        <v>2416.1121949999997</v>
      </c>
      <c r="M23" s="889">
        <v>2288.5703581666958</v>
      </c>
      <c r="N23" s="889">
        <v>2161.0285213333914</v>
      </c>
    </row>
    <row r="24" spans="1:14" ht="22.5" customHeight="1" x14ac:dyDescent="0.3">
      <c r="A24" s="170">
        <v>9</v>
      </c>
      <c r="B24" s="166" t="s">
        <v>437</v>
      </c>
      <c r="C24" s="652" t="s">
        <v>442</v>
      </c>
      <c r="D24" s="164"/>
      <c r="E24" s="164"/>
      <c r="F24" s="164"/>
      <c r="G24" s="164"/>
      <c r="H24" s="164"/>
      <c r="I24" s="164"/>
      <c r="J24" s="164"/>
      <c r="K24" s="876"/>
      <c r="L24" s="164"/>
      <c r="M24" s="164"/>
      <c r="N24" s="164"/>
    </row>
    <row r="25" spans="1:14" ht="23.25" customHeight="1" thickBot="1" x14ac:dyDescent="0.35">
      <c r="A25" s="171">
        <v>10</v>
      </c>
      <c r="B25" s="653" t="s">
        <v>439</v>
      </c>
      <c r="C25" s="172" t="s">
        <v>441</v>
      </c>
      <c r="D25" s="167"/>
      <c r="E25" s="167"/>
      <c r="F25" s="167"/>
      <c r="G25" s="167"/>
      <c r="H25" s="167"/>
      <c r="I25" s="167"/>
      <c r="J25" s="167"/>
      <c r="K25" s="891">
        <v>0.2521792257191206</v>
      </c>
      <c r="L25" s="891">
        <v>72.483365849999984</v>
      </c>
      <c r="M25" s="891">
        <v>68.657110745000864</v>
      </c>
      <c r="N25" s="891">
        <v>64.830855640001744</v>
      </c>
    </row>
    <row r="26" spans="1:14" x14ac:dyDescent="0.3">
      <c r="A26" s="156"/>
    </row>
  </sheetData>
  <mergeCells count="8">
    <mergeCell ref="B2:J2"/>
    <mergeCell ref="B4:J4"/>
    <mergeCell ref="A9:A11"/>
    <mergeCell ref="B9:B11"/>
    <mergeCell ref="C9:C11"/>
    <mergeCell ref="H9:J9"/>
    <mergeCell ref="H10:J10"/>
    <mergeCell ref="D9:G9"/>
  </mergeCells>
  <phoneticPr fontId="24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>
    <oddHeader>&amp;C&amp;A</oddHeader>
    <oddFooter>&amp;C&amp;P/&amp;P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21"/>
  <sheetViews>
    <sheetView topLeftCell="A16" zoomScaleNormal="100" zoomScaleSheetLayoutView="70" workbookViewId="0">
      <selection activeCell="D15" sqref="D15"/>
    </sheetView>
  </sheetViews>
  <sheetFormatPr defaultRowHeight="12.75" x14ac:dyDescent="0.2"/>
  <cols>
    <col min="1" max="1" width="10.6640625" style="93" customWidth="1"/>
    <col min="2" max="2" width="47.6640625" style="93" customWidth="1"/>
    <col min="3" max="5" width="17.83203125" style="93" customWidth="1"/>
    <col min="6" max="8" width="20.83203125" style="93" customWidth="1"/>
    <col min="9" max="9" width="20.6640625" style="93" customWidth="1"/>
    <col min="10" max="10" width="22.33203125" style="93" customWidth="1"/>
    <col min="11" max="11" width="17.6640625" style="93" customWidth="1"/>
    <col min="12" max="16384" width="9.33203125" style="93"/>
  </cols>
  <sheetData>
    <row r="1" spans="1:10" ht="14.25" customHeight="1" thickBot="1" x14ac:dyDescent="0.25"/>
    <row r="2" spans="1:10" ht="18.75" thickBot="1" x14ac:dyDescent="0.3">
      <c r="B2" s="1404" t="s">
        <v>318</v>
      </c>
      <c r="C2" s="1405"/>
      <c r="D2" s="1405"/>
      <c r="E2" s="1405"/>
      <c r="F2" s="1405"/>
      <c r="G2" s="1405"/>
      <c r="H2" s="1405"/>
      <c r="I2" s="1406"/>
      <c r="J2" s="44"/>
    </row>
    <row r="3" spans="1:10" ht="13.5" thickBot="1" x14ac:dyDescent="0.25">
      <c r="J3" s="94"/>
    </row>
    <row r="4" spans="1:10" ht="18.75" thickBot="1" x14ac:dyDescent="0.3">
      <c r="A4" s="95"/>
      <c r="B4" s="1407" t="s">
        <v>373</v>
      </c>
      <c r="C4" s="1408"/>
      <c r="D4" s="1408"/>
      <c r="E4" s="1408"/>
      <c r="F4" s="1408"/>
      <c r="G4" s="1408"/>
      <c r="H4" s="1408"/>
      <c r="I4" s="1409"/>
      <c r="J4" s="96"/>
    </row>
    <row r="5" spans="1:10" ht="15.75" x14ac:dyDescent="0.25">
      <c r="A5" s="459"/>
      <c r="B5" s="200" t="s">
        <v>430</v>
      </c>
      <c r="C5" s="141" t="s">
        <v>922</v>
      </c>
      <c r="D5" s="142"/>
      <c r="E5" s="142"/>
      <c r="F5" s="459"/>
      <c r="G5" s="459"/>
      <c r="H5" s="459"/>
      <c r="I5" s="459"/>
      <c r="J5" s="459"/>
    </row>
    <row r="6" spans="1:10" ht="30.75" x14ac:dyDescent="0.45">
      <c r="A6" s="459"/>
      <c r="B6" s="200" t="s">
        <v>222</v>
      </c>
      <c r="C6" s="141" t="s">
        <v>922</v>
      </c>
      <c r="D6" s="142"/>
      <c r="E6" s="142"/>
      <c r="F6" s="459"/>
      <c r="G6" s="459"/>
      <c r="H6" s="459"/>
      <c r="I6" s="856" t="s">
        <v>887</v>
      </c>
      <c r="J6" s="459"/>
    </row>
    <row r="7" spans="1:10" ht="16.5" x14ac:dyDescent="0.25">
      <c r="A7" s="459"/>
      <c r="B7" s="460"/>
      <c r="C7" s="460"/>
      <c r="D7" s="460"/>
      <c r="E7" s="460"/>
      <c r="F7" s="460"/>
      <c r="G7" s="460"/>
      <c r="H7" s="460"/>
      <c r="I7" s="460"/>
      <c r="J7" s="461"/>
    </row>
    <row r="8" spans="1:10" ht="16.5" customHeight="1" thickBot="1" x14ac:dyDescent="0.3">
      <c r="A8" s="459"/>
      <c r="B8" s="459"/>
      <c r="C8" s="459"/>
      <c r="D8" s="459"/>
      <c r="E8" s="459"/>
      <c r="F8" s="459"/>
      <c r="G8" s="459"/>
      <c r="H8" s="459"/>
      <c r="I8" s="459"/>
      <c r="J8" s="459"/>
    </row>
    <row r="9" spans="1:10" ht="37.5" customHeight="1" x14ac:dyDescent="0.2">
      <c r="A9" s="1410" t="s">
        <v>85</v>
      </c>
      <c r="B9" s="1402" t="s">
        <v>35</v>
      </c>
      <c r="C9" s="1416" t="s">
        <v>88</v>
      </c>
      <c r="D9" s="1417"/>
      <c r="E9" s="1418"/>
      <c r="F9" s="1412" t="s">
        <v>89</v>
      </c>
      <c r="G9" s="1412" t="s">
        <v>639</v>
      </c>
      <c r="H9" s="1412" t="s">
        <v>638</v>
      </c>
      <c r="I9" s="1412" t="s">
        <v>637</v>
      </c>
      <c r="J9" s="1414" t="s">
        <v>36</v>
      </c>
    </row>
    <row r="10" spans="1:10" ht="19.5" customHeight="1" x14ac:dyDescent="0.2">
      <c r="A10" s="1411"/>
      <c r="B10" s="1403"/>
      <c r="C10" s="1419"/>
      <c r="D10" s="1420"/>
      <c r="E10" s="1421"/>
      <c r="F10" s="1413"/>
      <c r="G10" s="1413"/>
      <c r="H10" s="1413"/>
      <c r="I10" s="1413"/>
      <c r="J10" s="1415"/>
    </row>
    <row r="11" spans="1:10" ht="43.5" customHeight="1" x14ac:dyDescent="0.2">
      <c r="A11" s="1411"/>
      <c r="B11" s="1403"/>
      <c r="C11" s="824" t="s">
        <v>793</v>
      </c>
      <c r="D11" s="824" t="s">
        <v>794</v>
      </c>
      <c r="E11" s="824" t="s">
        <v>795</v>
      </c>
      <c r="F11" s="620" t="s">
        <v>374</v>
      </c>
      <c r="G11" s="621" t="s">
        <v>466</v>
      </c>
      <c r="H11" s="621" t="s">
        <v>466</v>
      </c>
      <c r="I11" s="621" t="s">
        <v>466</v>
      </c>
      <c r="J11" s="1415"/>
    </row>
    <row r="12" spans="1:10" ht="21" customHeight="1" x14ac:dyDescent="0.2">
      <c r="A12" s="622">
        <v>1</v>
      </c>
      <c r="B12" s="623">
        <v>2</v>
      </c>
      <c r="C12" s="824">
        <v>3</v>
      </c>
      <c r="D12" s="824">
        <v>4</v>
      </c>
      <c r="E12" s="824" t="s">
        <v>799</v>
      </c>
      <c r="F12" s="624">
        <v>6</v>
      </c>
      <c r="G12" s="624">
        <v>7</v>
      </c>
      <c r="H12" s="625">
        <v>8</v>
      </c>
      <c r="I12" s="817">
        <v>9</v>
      </c>
      <c r="J12" s="817">
        <v>10</v>
      </c>
    </row>
    <row r="13" spans="1:10" s="615" customFormat="1" ht="21" customHeight="1" x14ac:dyDescent="0.2">
      <c r="A13" s="626" t="s">
        <v>38</v>
      </c>
      <c r="B13" s="627" t="s">
        <v>375</v>
      </c>
      <c r="C13" s="628"/>
      <c r="D13" s="628"/>
      <c r="E13" s="628"/>
      <c r="F13" s="628"/>
      <c r="G13" s="629"/>
      <c r="H13" s="629"/>
      <c r="I13" s="629"/>
      <c r="J13" s="630"/>
    </row>
    <row r="14" spans="1:10" ht="30" customHeight="1" x14ac:dyDescent="0.2">
      <c r="A14" s="631" t="s">
        <v>39</v>
      </c>
      <c r="B14" s="632" t="s">
        <v>376</v>
      </c>
      <c r="C14" s="628"/>
      <c r="D14" s="628"/>
      <c r="E14" s="628"/>
      <c r="F14" s="628"/>
      <c r="G14" s="629"/>
      <c r="H14" s="629"/>
      <c r="I14" s="629"/>
      <c r="J14" s="630"/>
    </row>
    <row r="15" spans="1:10" ht="30" customHeight="1" x14ac:dyDescent="0.2">
      <c r="A15" s="631" t="s">
        <v>40</v>
      </c>
      <c r="B15" s="632" t="s">
        <v>377</v>
      </c>
      <c r="C15" s="628"/>
      <c r="D15" s="628"/>
      <c r="E15" s="628"/>
      <c r="F15" s="628"/>
      <c r="G15" s="629"/>
      <c r="H15" s="629"/>
      <c r="I15" s="629"/>
      <c r="J15" s="630"/>
    </row>
    <row r="16" spans="1:10" ht="30" customHeight="1" x14ac:dyDescent="0.2">
      <c r="A16" s="631" t="s">
        <v>41</v>
      </c>
      <c r="B16" s="632" t="s">
        <v>378</v>
      </c>
      <c r="C16" s="628"/>
      <c r="D16" s="628"/>
      <c r="E16" s="628"/>
      <c r="F16" s="628"/>
      <c r="G16" s="629"/>
      <c r="H16" s="629"/>
      <c r="I16" s="629"/>
      <c r="J16" s="630"/>
    </row>
    <row r="17" spans="1:10" ht="36" customHeight="1" x14ac:dyDescent="0.2">
      <c r="A17" s="633" t="s">
        <v>42</v>
      </c>
      <c r="B17" s="632" t="s">
        <v>379</v>
      </c>
      <c r="C17" s="628"/>
      <c r="D17" s="628"/>
      <c r="E17" s="628"/>
      <c r="F17" s="628"/>
      <c r="G17" s="628"/>
      <c r="H17" s="628"/>
      <c r="I17" s="628"/>
      <c r="J17" s="628"/>
    </row>
    <row r="18" spans="1:10" ht="22.5" customHeight="1" x14ac:dyDescent="0.2">
      <c r="A18" s="633"/>
      <c r="B18" s="632" t="s">
        <v>380</v>
      </c>
      <c r="C18" s="628"/>
      <c r="D18" s="628"/>
      <c r="E18" s="628"/>
      <c r="F18" s="628"/>
      <c r="G18" s="628"/>
      <c r="H18" s="628"/>
      <c r="I18" s="628"/>
      <c r="J18" s="628"/>
    </row>
    <row r="19" spans="1:10" ht="30" customHeight="1" x14ac:dyDescent="0.2">
      <c r="A19" s="633"/>
      <c r="B19" s="632"/>
      <c r="C19" s="628"/>
      <c r="D19" s="628"/>
      <c r="E19" s="628"/>
      <c r="F19" s="628"/>
      <c r="G19" s="628"/>
      <c r="H19" s="628"/>
      <c r="I19" s="628"/>
      <c r="J19" s="628"/>
    </row>
    <row r="20" spans="1:10" ht="34.5" customHeight="1" x14ac:dyDescent="0.2">
      <c r="A20" s="634" t="s">
        <v>74</v>
      </c>
      <c r="B20" s="1401" t="s">
        <v>381</v>
      </c>
      <c r="C20" s="1401"/>
      <c r="D20" s="1401"/>
      <c r="E20" s="1401"/>
      <c r="F20" s="1401"/>
      <c r="G20" s="1401"/>
      <c r="H20" s="1401"/>
      <c r="I20" s="1401"/>
      <c r="J20" s="1401"/>
    </row>
    <row r="21" spans="1:10" ht="16.5" x14ac:dyDescent="0.2">
      <c r="A21" s="156" t="s">
        <v>878</v>
      </c>
    </row>
  </sheetData>
  <mergeCells count="11">
    <mergeCell ref="B20:J20"/>
    <mergeCell ref="B9:B11"/>
    <mergeCell ref="B2:I2"/>
    <mergeCell ref="B4:I4"/>
    <mergeCell ref="A9:A11"/>
    <mergeCell ref="F9:F10"/>
    <mergeCell ref="I9:I10"/>
    <mergeCell ref="J9:J11"/>
    <mergeCell ref="G9:G10"/>
    <mergeCell ref="H9:H10"/>
    <mergeCell ref="C9:E10"/>
  </mergeCells>
  <phoneticPr fontId="8" type="noConversion"/>
  <pageMargins left="0.43307086614173229" right="0.35433070866141736" top="0.98425196850393704" bottom="0.98425196850393704" header="0.51181102362204722" footer="0.51181102362204722"/>
  <pageSetup paperSize="9" scale="70" fitToHeight="4" pageOrder="overThenDown" orientation="landscape" horizontalDpi="1200" verticalDpi="1200" r:id="rId1"/>
  <headerFooter alignWithMargins="0">
    <oddHeader>&amp;C&amp;A</oddHeader>
    <oddFooter>&amp;C&amp;P/&amp;P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R118"/>
  <sheetViews>
    <sheetView topLeftCell="A7" zoomScaleNormal="100" zoomScaleSheetLayoutView="65" workbookViewId="0">
      <selection activeCell="E16" sqref="E16"/>
    </sheetView>
  </sheetViews>
  <sheetFormatPr defaultRowHeight="15.75" x14ac:dyDescent="0.25"/>
  <cols>
    <col min="1" max="1" width="6.6640625" style="41" customWidth="1"/>
    <col min="2" max="2" width="34.83203125" style="41" customWidth="1"/>
    <col min="3" max="3" width="23.5" style="41" customWidth="1"/>
    <col min="4" max="4" width="19.33203125" style="41" customWidth="1"/>
    <col min="5" max="5" width="17.1640625" style="41" customWidth="1"/>
    <col min="6" max="6" width="23.83203125" style="41" customWidth="1"/>
    <col min="7" max="7" width="18.33203125" style="41" customWidth="1"/>
    <col min="8" max="8" width="14.5" style="42" customWidth="1"/>
    <col min="9" max="9" width="17.1640625" style="42" customWidth="1"/>
    <col min="10" max="10" width="16.1640625" style="42" customWidth="1"/>
    <col min="11" max="11" width="15.33203125" style="42" customWidth="1"/>
    <col min="12" max="12" width="16.5" style="42" customWidth="1"/>
    <col min="13" max="13" width="13.5" style="42" customWidth="1"/>
    <col min="14" max="14" width="14.1640625" style="42" customWidth="1"/>
    <col min="15" max="15" width="12.83203125" style="42" customWidth="1"/>
    <col min="16" max="16" width="17.6640625" style="42" customWidth="1"/>
    <col min="17" max="17" width="16.33203125" style="42" customWidth="1"/>
    <col min="18" max="18" width="13.5" style="42" customWidth="1"/>
    <col min="19" max="19" width="14.1640625" style="41" customWidth="1"/>
    <col min="20" max="20" width="12.83203125" style="41" customWidth="1"/>
    <col min="21" max="21" width="15.6640625" style="41" customWidth="1"/>
    <col min="22" max="22" width="14" style="41" customWidth="1"/>
    <col min="23" max="23" width="13.5" style="41" customWidth="1"/>
    <col min="24" max="24" width="14.1640625" style="41" customWidth="1"/>
    <col min="25" max="25" width="12.83203125" style="41" customWidth="1"/>
    <col min="26" max="26" width="17.6640625" style="41" customWidth="1"/>
    <col min="27" max="27" width="16.6640625" style="41" customWidth="1"/>
    <col min="28" max="28" width="13.5" style="41" customWidth="1"/>
    <col min="29" max="29" width="14.1640625" style="41" customWidth="1"/>
    <col min="30" max="30" width="12.83203125" style="41" customWidth="1"/>
    <col min="31" max="31" width="17.6640625" style="41" customWidth="1"/>
    <col min="32" max="32" width="15.5" style="41" customWidth="1"/>
    <col min="33" max="16384" width="9.33203125" style="41"/>
  </cols>
  <sheetData>
    <row r="1" spans="1:18" ht="15" customHeight="1" thickBot="1" x14ac:dyDescent="0.3">
      <c r="A1" s="200"/>
      <c r="B1" s="200"/>
      <c r="C1" s="200"/>
      <c r="D1" s="200"/>
      <c r="E1" s="200"/>
      <c r="F1" s="200"/>
      <c r="G1" s="200"/>
      <c r="H1" s="201"/>
      <c r="I1" s="201"/>
      <c r="J1" s="201"/>
      <c r="K1" s="201"/>
      <c r="L1" s="201"/>
    </row>
    <row r="2" spans="1:18" ht="17.25" customHeight="1" thickBot="1" x14ac:dyDescent="0.35">
      <c r="A2" s="200"/>
      <c r="B2" s="200"/>
      <c r="C2" s="1300" t="s">
        <v>319</v>
      </c>
      <c r="D2" s="1428"/>
      <c r="E2" s="1428"/>
      <c r="F2" s="1429"/>
      <c r="G2" s="253"/>
      <c r="H2" s="463"/>
      <c r="I2" s="201"/>
      <c r="J2" s="201"/>
      <c r="K2" s="201"/>
      <c r="L2" s="201"/>
    </row>
    <row r="3" spans="1:18" ht="17.25" thickBot="1" x14ac:dyDescent="0.35">
      <c r="A3" s="200"/>
      <c r="B3" s="462"/>
      <c r="C3" s="462"/>
      <c r="D3" s="462"/>
      <c r="E3" s="462"/>
      <c r="F3" s="462"/>
      <c r="G3" s="463"/>
      <c r="H3" s="463"/>
      <c r="I3" s="201"/>
      <c r="J3" s="201"/>
      <c r="K3" s="201"/>
      <c r="L3" s="201"/>
    </row>
    <row r="4" spans="1:18" ht="15.75" customHeight="1" thickBot="1" x14ac:dyDescent="0.35">
      <c r="A4" s="448"/>
      <c r="B4" s="200"/>
      <c r="C4" s="1300" t="s">
        <v>347</v>
      </c>
      <c r="D4" s="1428"/>
      <c r="E4" s="1428"/>
      <c r="F4" s="1429"/>
      <c r="G4" s="253"/>
      <c r="H4" s="463"/>
      <c r="I4" s="200"/>
      <c r="J4" s="200"/>
      <c r="K4" s="200"/>
      <c r="L4" s="200"/>
      <c r="M4" s="41"/>
      <c r="N4" s="41"/>
      <c r="O4" s="41"/>
      <c r="P4" s="41"/>
      <c r="Q4" s="41"/>
      <c r="R4" s="41"/>
    </row>
    <row r="5" spans="1:18" x14ac:dyDescent="0.25">
      <c r="A5" s="200"/>
      <c r="B5" s="200" t="s">
        <v>430</v>
      </c>
      <c r="C5" s="141" t="s">
        <v>922</v>
      </c>
      <c r="D5" s="142"/>
      <c r="E5" s="142"/>
      <c r="F5" s="200"/>
      <c r="G5" s="200"/>
      <c r="H5" s="201"/>
      <c r="I5" s="201"/>
      <c r="J5" s="201"/>
      <c r="K5" s="201"/>
      <c r="L5" s="201"/>
    </row>
    <row r="6" spans="1:18" x14ac:dyDescent="0.25">
      <c r="A6" s="200"/>
      <c r="B6" s="200" t="s">
        <v>222</v>
      </c>
      <c r="C6" s="141" t="s">
        <v>922</v>
      </c>
      <c r="D6" s="142"/>
      <c r="E6" s="142"/>
      <c r="F6" s="200"/>
      <c r="G6" s="200"/>
      <c r="H6" s="201"/>
      <c r="I6" s="201"/>
      <c r="J6" s="201"/>
      <c r="K6" s="201"/>
      <c r="L6" s="201"/>
    </row>
    <row r="7" spans="1:18" ht="15.75" customHeight="1" x14ac:dyDescent="0.25">
      <c r="A7" s="200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41"/>
      <c r="N7" s="41"/>
      <c r="O7" s="41"/>
      <c r="P7" s="41"/>
      <c r="Q7" s="41"/>
      <c r="R7" s="41"/>
    </row>
    <row r="8" spans="1:18" ht="36" customHeight="1" x14ac:dyDescent="0.45">
      <c r="A8" s="200"/>
      <c r="B8" s="252" t="s">
        <v>303</v>
      </c>
      <c r="C8" s="252" t="s">
        <v>86</v>
      </c>
      <c r="D8" s="200"/>
      <c r="E8" s="200"/>
      <c r="F8" s="200"/>
      <c r="G8" s="200"/>
      <c r="H8" s="252"/>
      <c r="I8" s="200"/>
      <c r="J8" s="856" t="s">
        <v>887</v>
      </c>
      <c r="K8" s="200"/>
      <c r="L8" s="200"/>
      <c r="M8" s="41"/>
      <c r="N8" s="41"/>
      <c r="O8" s="41"/>
      <c r="P8" s="41"/>
      <c r="Q8" s="41"/>
      <c r="R8" s="41"/>
    </row>
    <row r="9" spans="1:18" ht="16.5" thickBot="1" x14ac:dyDescent="0.3">
      <c r="A9" s="200"/>
      <c r="B9" s="200"/>
      <c r="C9" s="200"/>
      <c r="D9" s="200"/>
      <c r="E9" s="200"/>
      <c r="F9" s="201"/>
      <c r="G9" s="200"/>
      <c r="H9" s="201"/>
      <c r="I9" s="201"/>
      <c r="J9" s="201"/>
      <c r="K9" s="201"/>
      <c r="L9" s="201"/>
    </row>
    <row r="10" spans="1:18" ht="22.5" customHeight="1" x14ac:dyDescent="0.25">
      <c r="A10" s="1431" t="s">
        <v>85</v>
      </c>
      <c r="B10" s="1434" t="s">
        <v>385</v>
      </c>
      <c r="C10" s="1434" t="s">
        <v>214</v>
      </c>
      <c r="D10" s="1434"/>
      <c r="E10" s="1434"/>
      <c r="F10" s="1434"/>
      <c r="G10" s="1434"/>
      <c r="H10" s="1430" t="s">
        <v>551</v>
      </c>
      <c r="I10" s="1430"/>
      <c r="J10" s="1430"/>
      <c r="K10" s="1430"/>
      <c r="L10" s="1424" t="s">
        <v>87</v>
      </c>
      <c r="N10" s="41"/>
      <c r="O10" s="41"/>
      <c r="P10" s="41"/>
      <c r="Q10" s="41"/>
      <c r="R10" s="41"/>
    </row>
    <row r="11" spans="1:18" ht="15.75" customHeight="1" x14ac:dyDescent="0.25">
      <c r="A11" s="1432"/>
      <c r="B11" s="1435"/>
      <c r="C11" s="1435" t="s">
        <v>1</v>
      </c>
      <c r="D11" s="1435" t="s">
        <v>17</v>
      </c>
      <c r="E11" s="1435" t="s">
        <v>2</v>
      </c>
      <c r="F11" s="1435" t="s">
        <v>3</v>
      </c>
      <c r="G11" s="1435" t="s">
        <v>4</v>
      </c>
      <c r="H11" s="1427" t="s">
        <v>19</v>
      </c>
      <c r="I11" s="1422" t="s">
        <v>11</v>
      </c>
      <c r="J11" s="1422" t="s">
        <v>12</v>
      </c>
      <c r="K11" s="1422" t="s">
        <v>13</v>
      </c>
      <c r="L11" s="1425"/>
      <c r="N11" s="41"/>
      <c r="O11" s="41"/>
      <c r="P11" s="41"/>
      <c r="Q11" s="41"/>
      <c r="R11" s="41"/>
    </row>
    <row r="12" spans="1:18" ht="46.5" customHeight="1" thickBot="1" x14ac:dyDescent="0.3">
      <c r="A12" s="1433"/>
      <c r="B12" s="1436"/>
      <c r="C12" s="1436"/>
      <c r="D12" s="1436"/>
      <c r="E12" s="1436"/>
      <c r="F12" s="1436"/>
      <c r="G12" s="1436"/>
      <c r="H12" s="1296"/>
      <c r="I12" s="1423"/>
      <c r="J12" s="1423"/>
      <c r="K12" s="1423"/>
      <c r="L12" s="1426"/>
      <c r="M12" s="41"/>
      <c r="N12" s="41"/>
      <c r="O12" s="41"/>
      <c r="P12" s="41"/>
      <c r="Q12" s="41"/>
      <c r="R12" s="41"/>
    </row>
    <row r="13" spans="1:18" ht="20.100000000000001" customHeight="1" thickBot="1" x14ac:dyDescent="0.3">
      <c r="A13" s="471">
        <v>1</v>
      </c>
      <c r="B13" s="472">
        <v>2</v>
      </c>
      <c r="C13" s="471">
        <v>3</v>
      </c>
      <c r="D13" s="472">
        <v>4</v>
      </c>
      <c r="E13" s="471">
        <v>5</v>
      </c>
      <c r="F13" s="472">
        <v>6</v>
      </c>
      <c r="G13" s="471">
        <v>7</v>
      </c>
      <c r="H13" s="471">
        <v>8</v>
      </c>
      <c r="I13" s="471">
        <v>9</v>
      </c>
      <c r="J13" s="473">
        <v>10</v>
      </c>
      <c r="K13" s="471">
        <v>11</v>
      </c>
      <c r="L13" s="471">
        <v>12</v>
      </c>
      <c r="M13" s="41"/>
      <c r="N13" s="41"/>
      <c r="O13" s="41"/>
      <c r="P13" s="41"/>
      <c r="Q13" s="41"/>
      <c r="R13" s="41"/>
    </row>
    <row r="14" spans="1:18" ht="20.100000000000001" customHeight="1" x14ac:dyDescent="0.25">
      <c r="A14" s="464"/>
      <c r="B14" s="465"/>
      <c r="C14" s="242"/>
      <c r="D14" s="242"/>
      <c r="E14" s="242"/>
      <c r="F14" s="242"/>
      <c r="G14" s="242"/>
      <c r="H14" s="242"/>
      <c r="I14" s="242"/>
      <c r="J14" s="242"/>
      <c r="K14" s="242"/>
      <c r="L14" s="243"/>
      <c r="N14" s="41"/>
      <c r="O14" s="41"/>
      <c r="P14" s="41"/>
      <c r="Q14" s="41"/>
      <c r="R14" s="41"/>
    </row>
    <row r="15" spans="1:18" ht="20.100000000000001" customHeight="1" x14ac:dyDescent="0.25">
      <c r="A15" s="466"/>
      <c r="B15" s="467"/>
      <c r="C15" s="247"/>
      <c r="D15" s="247"/>
      <c r="E15" s="247"/>
      <c r="F15" s="247"/>
      <c r="G15" s="247"/>
      <c r="H15" s="247"/>
      <c r="I15" s="247"/>
      <c r="J15" s="247"/>
      <c r="K15" s="247"/>
      <c r="L15" s="248"/>
      <c r="N15" s="41"/>
      <c r="O15" s="41"/>
      <c r="P15" s="41"/>
      <c r="Q15" s="41"/>
      <c r="R15" s="41"/>
    </row>
    <row r="16" spans="1:18" ht="20.100000000000001" customHeight="1" x14ac:dyDescent="0.25">
      <c r="A16" s="466"/>
      <c r="B16" s="467"/>
      <c r="C16" s="247"/>
      <c r="D16" s="247"/>
      <c r="E16" s="247"/>
      <c r="F16" s="247"/>
      <c r="G16" s="247"/>
      <c r="H16" s="247"/>
      <c r="I16" s="247"/>
      <c r="J16" s="247"/>
      <c r="K16" s="247"/>
      <c r="L16" s="248"/>
      <c r="N16" s="41"/>
      <c r="O16" s="41"/>
      <c r="P16" s="41"/>
      <c r="Q16" s="41"/>
      <c r="R16" s="41"/>
    </row>
    <row r="17" spans="1:18" ht="20.100000000000001" customHeight="1" x14ac:dyDescent="0.25">
      <c r="A17" s="466"/>
      <c r="B17" s="467"/>
      <c r="C17" s="247"/>
      <c r="D17" s="247"/>
      <c r="E17" s="247"/>
      <c r="F17" s="247"/>
      <c r="G17" s="247"/>
      <c r="H17" s="247"/>
      <c r="I17" s="247"/>
      <c r="J17" s="247"/>
      <c r="K17" s="247"/>
      <c r="L17" s="248"/>
      <c r="N17" s="41"/>
      <c r="O17" s="41"/>
      <c r="P17" s="41"/>
      <c r="Q17" s="41"/>
      <c r="R17" s="41"/>
    </row>
    <row r="18" spans="1:18" ht="20.100000000000001" customHeight="1" x14ac:dyDescent="0.25">
      <c r="A18" s="466"/>
      <c r="B18" s="467"/>
      <c r="C18" s="247"/>
      <c r="D18" s="247"/>
      <c r="E18" s="247"/>
      <c r="F18" s="247"/>
      <c r="G18" s="247"/>
      <c r="H18" s="247"/>
      <c r="I18" s="247"/>
      <c r="J18" s="247"/>
      <c r="K18" s="247"/>
      <c r="L18" s="248"/>
      <c r="N18" s="41"/>
      <c r="O18" s="41"/>
      <c r="P18" s="41"/>
      <c r="Q18" s="41"/>
      <c r="R18" s="41"/>
    </row>
    <row r="19" spans="1:18" ht="20.100000000000001" customHeight="1" x14ac:dyDescent="0.25">
      <c r="A19" s="466"/>
      <c r="B19" s="467"/>
      <c r="C19" s="247"/>
      <c r="D19" s="247"/>
      <c r="E19" s="247"/>
      <c r="F19" s="247"/>
      <c r="G19" s="247"/>
      <c r="H19" s="247"/>
      <c r="I19" s="247"/>
      <c r="J19" s="247"/>
      <c r="K19" s="247"/>
      <c r="L19" s="248"/>
      <c r="N19" s="41"/>
      <c r="O19" s="41"/>
      <c r="P19" s="41"/>
      <c r="Q19" s="41"/>
      <c r="R19" s="41"/>
    </row>
    <row r="20" spans="1:18" ht="20.100000000000001" customHeight="1" x14ac:dyDescent="0.25">
      <c r="A20" s="466"/>
      <c r="B20" s="467"/>
      <c r="C20" s="247"/>
      <c r="D20" s="247"/>
      <c r="E20" s="247"/>
      <c r="F20" s="247"/>
      <c r="G20" s="247"/>
      <c r="H20" s="247"/>
      <c r="I20" s="247"/>
      <c r="J20" s="247"/>
      <c r="K20" s="247"/>
      <c r="L20" s="248"/>
      <c r="N20" s="41"/>
      <c r="O20" s="41"/>
      <c r="P20" s="41"/>
      <c r="Q20" s="41"/>
      <c r="R20" s="41"/>
    </row>
    <row r="21" spans="1:18" ht="20.100000000000001" customHeight="1" x14ac:dyDescent="0.25">
      <c r="A21" s="466"/>
      <c r="B21" s="467"/>
      <c r="C21" s="247"/>
      <c r="D21" s="247"/>
      <c r="E21" s="247"/>
      <c r="F21" s="247"/>
      <c r="G21" s="247"/>
      <c r="H21" s="247"/>
      <c r="I21" s="247"/>
      <c r="J21" s="247"/>
      <c r="K21" s="247"/>
      <c r="L21" s="248"/>
      <c r="N21" s="41"/>
      <c r="O21" s="41"/>
      <c r="P21" s="41"/>
      <c r="Q21" s="41"/>
      <c r="R21" s="41"/>
    </row>
    <row r="22" spans="1:18" ht="20.100000000000001" customHeight="1" thickBot="1" x14ac:dyDescent="0.3">
      <c r="A22" s="468"/>
      <c r="B22" s="469"/>
      <c r="C22" s="255"/>
      <c r="D22" s="255"/>
      <c r="E22" s="255"/>
      <c r="F22" s="255"/>
      <c r="G22" s="255"/>
      <c r="H22" s="255"/>
      <c r="I22" s="255"/>
      <c r="J22" s="255"/>
      <c r="K22" s="255"/>
      <c r="L22" s="256"/>
      <c r="N22" s="41"/>
      <c r="O22" s="41"/>
      <c r="P22" s="41"/>
      <c r="Q22" s="41"/>
      <c r="R22" s="41"/>
    </row>
    <row r="23" spans="1:18" ht="16.5" x14ac:dyDescent="0.3">
      <c r="A23" s="200"/>
      <c r="B23" s="470"/>
      <c r="C23" s="1315" t="s">
        <v>633</v>
      </c>
      <c r="D23" s="1315"/>
      <c r="E23" s="1315"/>
      <c r="F23" s="1315"/>
      <c r="G23" s="201"/>
      <c r="H23" s="470"/>
      <c r="I23" s="201"/>
      <c r="J23" s="201"/>
      <c r="K23" s="201"/>
      <c r="L23" s="201"/>
    </row>
    <row r="24" spans="1:18" ht="8.25" customHeight="1" x14ac:dyDescent="0.25">
      <c r="A24" s="201"/>
      <c r="B24" s="201"/>
      <c r="C24" s="1315"/>
      <c r="D24" s="1315"/>
      <c r="E24" s="1315"/>
      <c r="F24" s="1315"/>
      <c r="G24" s="200"/>
      <c r="H24" s="200"/>
      <c r="I24" s="200"/>
      <c r="J24" s="200"/>
      <c r="K24" s="200"/>
      <c r="L24" s="200"/>
      <c r="M24" s="41"/>
      <c r="N24" s="41"/>
      <c r="O24" s="41"/>
      <c r="P24" s="41"/>
      <c r="Q24" s="41"/>
      <c r="R24" s="41"/>
    </row>
    <row r="25" spans="1:18" ht="15.75" customHeight="1" x14ac:dyDescent="0.25">
      <c r="A25" s="201"/>
      <c r="B25" s="201"/>
      <c r="C25" s="1315"/>
      <c r="D25" s="1315"/>
      <c r="E25" s="1315"/>
      <c r="F25" s="1315"/>
      <c r="G25" s="200"/>
      <c r="H25" s="200"/>
      <c r="I25" s="200"/>
      <c r="J25" s="200"/>
      <c r="K25" s="200"/>
      <c r="L25" s="200"/>
      <c r="M25" s="41"/>
      <c r="N25" s="41"/>
      <c r="O25" s="41"/>
      <c r="P25" s="41"/>
      <c r="Q25" s="41"/>
      <c r="R25" s="41"/>
    </row>
    <row r="26" spans="1:18" ht="15.75" customHeight="1" x14ac:dyDescent="0.25">
      <c r="A26" s="201"/>
      <c r="B26" s="156" t="s">
        <v>878</v>
      </c>
      <c r="C26" s="201"/>
      <c r="D26" s="201"/>
      <c r="E26" s="201"/>
      <c r="F26" s="201"/>
      <c r="G26" s="200"/>
      <c r="H26" s="200"/>
      <c r="I26" s="200"/>
      <c r="J26" s="200"/>
      <c r="K26" s="200"/>
      <c r="L26" s="200"/>
      <c r="M26" s="41"/>
      <c r="N26" s="41"/>
      <c r="O26" s="41"/>
      <c r="P26" s="41"/>
      <c r="Q26" s="41"/>
      <c r="R26" s="41"/>
    </row>
    <row r="27" spans="1:18" ht="29.25" customHeight="1" x14ac:dyDescent="0.25">
      <c r="A27" s="42"/>
      <c r="B27" s="42"/>
      <c r="C27" s="42"/>
      <c r="D27" s="42"/>
      <c r="E27" s="42"/>
      <c r="F27" s="42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8" x14ac:dyDescent="0.25">
      <c r="A28" s="42"/>
      <c r="B28" s="42"/>
      <c r="C28" s="42"/>
      <c r="D28" s="42"/>
      <c r="E28" s="42"/>
      <c r="F28" s="42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</row>
    <row r="29" spans="1:18" x14ac:dyDescent="0.25">
      <c r="A29" s="42"/>
      <c r="B29" s="42"/>
      <c r="C29" s="42"/>
      <c r="D29" s="42"/>
      <c r="E29" s="42"/>
      <c r="F29" s="42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</row>
    <row r="30" spans="1:18" x14ac:dyDescent="0.25">
      <c r="A30" s="42"/>
      <c r="B30" s="42"/>
      <c r="C30" s="42"/>
      <c r="D30" s="42"/>
      <c r="E30" s="42"/>
      <c r="F30" s="42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</row>
    <row r="31" spans="1:18" x14ac:dyDescent="0.25">
      <c r="A31" s="42"/>
      <c r="B31" s="42"/>
      <c r="C31" s="42"/>
      <c r="D31" s="42"/>
      <c r="E31" s="42"/>
      <c r="F31" s="42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spans="1:18" x14ac:dyDescent="0.25">
      <c r="A32" s="42"/>
      <c r="B32" s="42"/>
      <c r="C32" s="42"/>
      <c r="D32" s="42"/>
      <c r="E32" s="42"/>
      <c r="F32" s="42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1:18" x14ac:dyDescent="0.25">
      <c r="A33" s="42"/>
      <c r="B33" s="42"/>
      <c r="C33" s="42"/>
      <c r="D33" s="42"/>
      <c r="E33" s="42"/>
      <c r="F33" s="42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1:18" x14ac:dyDescent="0.25">
      <c r="A34" s="42"/>
      <c r="B34" s="42"/>
      <c r="C34" s="42"/>
      <c r="D34" s="42"/>
      <c r="E34" s="42"/>
      <c r="F34" s="42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1:18" x14ac:dyDescent="0.25">
      <c r="A35" s="42"/>
      <c r="B35" s="42"/>
      <c r="C35" s="42"/>
      <c r="D35" s="42"/>
      <c r="E35" s="42"/>
      <c r="F35" s="42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1:18" x14ac:dyDescent="0.25">
      <c r="A36" s="42"/>
      <c r="B36" s="42"/>
      <c r="C36" s="42"/>
      <c r="D36" s="42"/>
      <c r="E36" s="42"/>
      <c r="F36" s="42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x14ac:dyDescent="0.25">
      <c r="A37" s="42"/>
      <c r="B37" s="42"/>
      <c r="C37" s="42"/>
      <c r="D37" s="42"/>
      <c r="E37" s="42"/>
      <c r="F37" s="42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1:18" ht="9" customHeight="1" x14ac:dyDescent="0.25">
      <c r="A38" s="42"/>
      <c r="B38" s="42"/>
      <c r="C38" s="42"/>
      <c r="D38" s="42"/>
      <c r="E38" s="42"/>
      <c r="F38" s="4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x14ac:dyDescent="0.25">
      <c r="A39" s="42"/>
      <c r="B39" s="42"/>
      <c r="C39" s="42"/>
      <c r="D39" s="42"/>
      <c r="E39" s="42"/>
      <c r="F39" s="42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1:18" ht="6" customHeight="1" x14ac:dyDescent="0.25">
      <c r="A40" s="42"/>
      <c r="B40" s="42"/>
      <c r="C40" s="42"/>
      <c r="D40" s="42"/>
      <c r="E40" s="42"/>
      <c r="F40" s="42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</row>
    <row r="41" spans="1:18" ht="15.75" customHeight="1" x14ac:dyDescent="0.25">
      <c r="A41" s="42"/>
      <c r="B41" s="42"/>
      <c r="C41" s="42"/>
      <c r="D41" s="42"/>
      <c r="E41" s="42"/>
      <c r="F41" s="42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</row>
    <row r="42" spans="1:18" ht="15.75" customHeight="1" x14ac:dyDescent="0.25">
      <c r="A42" s="42"/>
      <c r="B42" s="42"/>
      <c r="C42" s="42"/>
      <c r="D42" s="42"/>
      <c r="E42" s="42"/>
      <c r="F42" s="42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</row>
    <row r="43" spans="1:18" ht="28.5" customHeight="1" x14ac:dyDescent="0.25">
      <c r="A43" s="42"/>
      <c r="B43" s="42"/>
      <c r="C43" s="42"/>
      <c r="D43" s="42"/>
      <c r="E43" s="42"/>
      <c r="F43" s="42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</row>
    <row r="44" spans="1:18" x14ac:dyDescent="0.25">
      <c r="A44" s="42"/>
      <c r="B44" s="42"/>
      <c r="C44" s="42"/>
      <c r="D44" s="42"/>
      <c r="E44" s="42"/>
      <c r="F44" s="42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  <row r="45" spans="1:18" x14ac:dyDescent="0.25">
      <c r="A45" s="42"/>
      <c r="B45" s="42"/>
      <c r="C45" s="42"/>
      <c r="D45" s="42"/>
      <c r="E45" s="42"/>
      <c r="F45" s="42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</row>
    <row r="46" spans="1:18" x14ac:dyDescent="0.25">
      <c r="A46" s="42"/>
      <c r="B46" s="42"/>
      <c r="C46" s="42"/>
      <c r="D46" s="42"/>
      <c r="E46" s="42"/>
      <c r="F46" s="42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</row>
    <row r="47" spans="1:18" x14ac:dyDescent="0.25">
      <c r="A47" s="42"/>
      <c r="B47" s="42"/>
      <c r="C47" s="42"/>
      <c r="D47" s="42"/>
      <c r="E47" s="42"/>
      <c r="F47" s="42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</row>
    <row r="48" spans="1:18" x14ac:dyDescent="0.25">
      <c r="A48" s="42"/>
      <c r="B48" s="42"/>
      <c r="C48" s="42"/>
      <c r="D48" s="42"/>
      <c r="E48" s="42"/>
      <c r="F48" s="42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</row>
    <row r="49" spans="1:18" x14ac:dyDescent="0.25">
      <c r="A49" s="42"/>
      <c r="B49" s="42"/>
      <c r="C49" s="42"/>
      <c r="D49" s="42"/>
      <c r="E49" s="42"/>
      <c r="F49" s="42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</row>
    <row r="50" spans="1:18" x14ac:dyDescent="0.25">
      <c r="A50" s="42"/>
      <c r="B50" s="42"/>
      <c r="C50" s="42"/>
      <c r="D50" s="42"/>
      <c r="E50" s="42"/>
      <c r="F50" s="42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</row>
    <row r="51" spans="1:18" x14ac:dyDescent="0.25">
      <c r="A51" s="42"/>
      <c r="B51" s="42"/>
      <c r="C51" s="42"/>
      <c r="D51" s="42"/>
      <c r="E51" s="42"/>
      <c r="F51" s="42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</row>
    <row r="52" spans="1:18" x14ac:dyDescent="0.25">
      <c r="A52" s="42"/>
      <c r="B52" s="42"/>
      <c r="C52" s="42"/>
      <c r="D52" s="42"/>
      <c r="E52" s="42"/>
      <c r="F52" s="42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</row>
    <row r="53" spans="1:18" x14ac:dyDescent="0.25">
      <c r="A53" s="42"/>
      <c r="B53" s="42"/>
      <c r="C53" s="42"/>
      <c r="D53" s="42"/>
      <c r="E53" s="42"/>
      <c r="F53" s="42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</row>
    <row r="54" spans="1:18" x14ac:dyDescent="0.25">
      <c r="A54" s="42"/>
      <c r="B54" s="42"/>
      <c r="C54" s="42"/>
      <c r="D54" s="42"/>
      <c r="E54" s="42"/>
      <c r="F54" s="42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</row>
    <row r="55" spans="1:18" x14ac:dyDescent="0.25">
      <c r="A55" s="42"/>
      <c r="B55" s="42"/>
      <c r="C55" s="42"/>
      <c r="D55" s="42"/>
      <c r="E55" s="42"/>
      <c r="F55" s="42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</row>
    <row r="56" spans="1:18" ht="5.25" customHeight="1" x14ac:dyDescent="0.25">
      <c r="A56" s="42"/>
      <c r="B56" s="42"/>
      <c r="C56" s="42"/>
      <c r="D56" s="42"/>
      <c r="E56" s="42"/>
      <c r="F56" s="42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</row>
    <row r="57" spans="1:18" ht="15.75" customHeight="1" x14ac:dyDescent="0.25">
      <c r="A57" s="42"/>
      <c r="B57" s="42"/>
      <c r="C57" s="42"/>
      <c r="D57" s="42"/>
      <c r="E57" s="42"/>
      <c r="F57" s="42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</row>
    <row r="58" spans="1:18" ht="15.75" customHeight="1" x14ac:dyDescent="0.25">
      <c r="A58" s="42"/>
      <c r="B58" s="42"/>
      <c r="C58" s="42"/>
      <c r="D58" s="42"/>
      <c r="E58" s="42"/>
      <c r="F58" s="42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</row>
    <row r="59" spans="1:18" ht="27.75" customHeight="1" x14ac:dyDescent="0.25">
      <c r="A59" s="42"/>
      <c r="B59" s="42"/>
      <c r="C59" s="42"/>
      <c r="D59" s="42"/>
      <c r="E59" s="42"/>
      <c r="F59" s="42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</row>
    <row r="60" spans="1:18" x14ac:dyDescent="0.25">
      <c r="A60" s="42"/>
      <c r="B60" s="42"/>
      <c r="C60" s="42"/>
      <c r="D60" s="42"/>
      <c r="E60" s="42"/>
      <c r="F60" s="4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</row>
    <row r="61" spans="1:18" x14ac:dyDescent="0.25">
      <c r="A61" s="42"/>
      <c r="B61" s="42"/>
      <c r="C61" s="42"/>
      <c r="D61" s="42"/>
      <c r="E61" s="42"/>
      <c r="F61" s="42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</row>
    <row r="62" spans="1:18" x14ac:dyDescent="0.25">
      <c r="A62" s="42"/>
      <c r="B62" s="42"/>
      <c r="C62" s="42"/>
      <c r="D62" s="42"/>
      <c r="E62" s="42"/>
      <c r="F62" s="42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</row>
    <row r="63" spans="1:18" x14ac:dyDescent="0.25">
      <c r="A63" s="42"/>
      <c r="B63" s="42"/>
      <c r="C63" s="42"/>
      <c r="D63" s="42"/>
      <c r="E63" s="42"/>
      <c r="F63" s="42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</row>
    <row r="64" spans="1:18" x14ac:dyDescent="0.25">
      <c r="A64" s="42"/>
      <c r="B64" s="42"/>
      <c r="C64" s="42"/>
      <c r="D64" s="42"/>
      <c r="E64" s="42"/>
      <c r="F64" s="42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</row>
    <row r="65" spans="1:18" x14ac:dyDescent="0.25">
      <c r="A65" s="42"/>
      <c r="B65" s="42"/>
      <c r="C65" s="42"/>
      <c r="D65" s="42"/>
      <c r="E65" s="42"/>
      <c r="F65" s="42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</row>
    <row r="66" spans="1:18" x14ac:dyDescent="0.25">
      <c r="A66" s="42"/>
      <c r="B66" s="42"/>
      <c r="C66" s="42"/>
      <c r="D66" s="42"/>
      <c r="E66" s="42"/>
      <c r="F66" s="42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</row>
    <row r="67" spans="1:18" x14ac:dyDescent="0.25">
      <c r="A67" s="42"/>
      <c r="B67" s="42"/>
      <c r="C67" s="42"/>
      <c r="D67" s="42"/>
      <c r="E67" s="42"/>
      <c r="F67" s="42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</row>
    <row r="68" spans="1:18" x14ac:dyDescent="0.25">
      <c r="A68" s="42"/>
      <c r="B68" s="42"/>
      <c r="C68" s="42"/>
      <c r="D68" s="42"/>
      <c r="E68" s="42"/>
      <c r="F68" s="42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</row>
    <row r="69" spans="1:18" x14ac:dyDescent="0.25">
      <c r="A69" s="42"/>
      <c r="B69" s="42"/>
      <c r="C69" s="42"/>
      <c r="D69" s="42"/>
      <c r="E69" s="42"/>
      <c r="F69" s="42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</row>
    <row r="70" spans="1:18" x14ac:dyDescent="0.25">
      <c r="A70" s="42"/>
      <c r="B70" s="42"/>
      <c r="C70" s="42"/>
      <c r="D70" s="42"/>
      <c r="E70" s="42"/>
      <c r="F70" s="42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</row>
    <row r="71" spans="1:18" x14ac:dyDescent="0.25">
      <c r="A71" s="42"/>
      <c r="B71" s="42"/>
      <c r="C71" s="42"/>
      <c r="D71" s="42"/>
      <c r="E71" s="42"/>
      <c r="F71" s="42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</row>
    <row r="72" spans="1:18" ht="7.5" customHeight="1" x14ac:dyDescent="0.25">
      <c r="A72" s="42"/>
      <c r="B72" s="42"/>
      <c r="C72" s="42"/>
      <c r="D72" s="42"/>
      <c r="E72" s="42"/>
      <c r="F72" s="42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</row>
    <row r="73" spans="1:18" ht="15.75" customHeight="1" x14ac:dyDescent="0.25">
      <c r="A73" s="42"/>
      <c r="B73" s="42"/>
      <c r="C73" s="42"/>
      <c r="D73" s="42"/>
      <c r="E73" s="42"/>
      <c r="F73" s="42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</row>
    <row r="74" spans="1:18" ht="15.75" customHeight="1" x14ac:dyDescent="0.25">
      <c r="A74" s="42"/>
      <c r="B74" s="42"/>
      <c r="C74" s="42"/>
      <c r="D74" s="42"/>
      <c r="E74" s="42"/>
      <c r="F74" s="42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</row>
    <row r="75" spans="1:18" ht="29.25" customHeight="1" x14ac:dyDescent="0.25">
      <c r="A75" s="42"/>
      <c r="B75" s="42"/>
      <c r="C75" s="42"/>
      <c r="D75" s="42"/>
      <c r="E75" s="42"/>
      <c r="F75" s="42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</row>
    <row r="76" spans="1:18" x14ac:dyDescent="0.25">
      <c r="A76" s="42"/>
      <c r="B76" s="42"/>
      <c r="C76" s="42"/>
      <c r="D76" s="42"/>
      <c r="E76" s="42"/>
      <c r="F76" s="42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</row>
    <row r="77" spans="1:18" x14ac:dyDescent="0.25">
      <c r="A77" s="42"/>
      <c r="B77" s="42"/>
      <c r="C77" s="42"/>
      <c r="D77" s="42"/>
      <c r="E77" s="42"/>
      <c r="F77" s="42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</row>
    <row r="78" spans="1:18" x14ac:dyDescent="0.25">
      <c r="A78" s="42"/>
      <c r="B78" s="42"/>
      <c r="C78" s="42"/>
      <c r="D78" s="42"/>
      <c r="E78" s="42"/>
      <c r="F78" s="42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</row>
    <row r="79" spans="1:18" x14ac:dyDescent="0.25">
      <c r="A79" s="42"/>
      <c r="B79" s="42"/>
      <c r="C79" s="42"/>
      <c r="D79" s="42"/>
      <c r="E79" s="42"/>
      <c r="F79" s="42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</row>
    <row r="80" spans="1:18" x14ac:dyDescent="0.25">
      <c r="A80" s="42"/>
      <c r="B80" s="42"/>
      <c r="C80" s="42"/>
      <c r="D80" s="42"/>
      <c r="E80" s="42"/>
      <c r="F80" s="42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</row>
    <row r="81" spans="1:18" x14ac:dyDescent="0.25">
      <c r="A81" s="42"/>
      <c r="B81" s="42"/>
      <c r="C81" s="42"/>
      <c r="D81" s="42"/>
      <c r="E81" s="42"/>
      <c r="F81" s="42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</row>
    <row r="82" spans="1:18" x14ac:dyDescent="0.25">
      <c r="A82" s="42"/>
      <c r="B82" s="42"/>
      <c r="C82" s="42"/>
      <c r="D82" s="42"/>
      <c r="E82" s="42"/>
      <c r="F82" s="42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</row>
    <row r="83" spans="1:18" x14ac:dyDescent="0.25">
      <c r="A83" s="42"/>
      <c r="B83" s="42"/>
      <c r="C83" s="42"/>
      <c r="D83" s="42"/>
      <c r="E83" s="42"/>
      <c r="F83" s="42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</row>
    <row r="84" spans="1:18" x14ac:dyDescent="0.25">
      <c r="A84" s="42"/>
      <c r="B84" s="42"/>
      <c r="C84" s="42"/>
      <c r="D84" s="42"/>
      <c r="E84" s="42"/>
      <c r="F84" s="42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</row>
    <row r="85" spans="1:18" x14ac:dyDescent="0.25">
      <c r="A85" s="42"/>
      <c r="B85" s="42"/>
      <c r="C85" s="42"/>
      <c r="D85" s="42"/>
      <c r="E85" s="42"/>
      <c r="F85" s="42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</row>
    <row r="86" spans="1:18" x14ac:dyDescent="0.25">
      <c r="A86" s="42"/>
      <c r="B86" s="42"/>
      <c r="C86" s="42"/>
      <c r="D86" s="42"/>
      <c r="E86" s="42"/>
      <c r="F86" s="42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</row>
    <row r="87" spans="1:18" x14ac:dyDescent="0.25">
      <c r="A87" s="42"/>
      <c r="B87" s="42"/>
      <c r="C87" s="42"/>
      <c r="D87" s="42"/>
      <c r="E87" s="42"/>
      <c r="F87" s="42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</row>
    <row r="88" spans="1:18" ht="7.5" customHeight="1" x14ac:dyDescent="0.25">
      <c r="A88" s="42"/>
      <c r="B88" s="42"/>
      <c r="C88" s="42"/>
      <c r="D88" s="42"/>
      <c r="E88" s="42"/>
      <c r="F88" s="42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</row>
    <row r="89" spans="1:18" ht="15.75" customHeight="1" x14ac:dyDescent="0.25">
      <c r="A89" s="42"/>
      <c r="B89" s="42"/>
      <c r="C89" s="42"/>
      <c r="D89" s="42"/>
      <c r="E89" s="42"/>
      <c r="F89" s="42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</row>
    <row r="90" spans="1:18" ht="15.75" customHeight="1" x14ac:dyDescent="0.25">
      <c r="A90" s="42"/>
      <c r="B90" s="42"/>
      <c r="C90" s="42"/>
      <c r="D90" s="42"/>
      <c r="E90" s="42"/>
      <c r="F90" s="42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</row>
    <row r="91" spans="1:18" ht="30" customHeight="1" x14ac:dyDescent="0.25">
      <c r="A91" s="42"/>
      <c r="B91" s="42"/>
      <c r="C91" s="42"/>
      <c r="D91" s="42"/>
      <c r="E91" s="42"/>
      <c r="F91" s="42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</row>
    <row r="92" spans="1:18" x14ac:dyDescent="0.25">
      <c r="A92" s="42"/>
      <c r="B92" s="42"/>
      <c r="C92" s="42"/>
      <c r="D92" s="42"/>
      <c r="E92" s="42"/>
      <c r="F92" s="42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</row>
    <row r="93" spans="1:18" x14ac:dyDescent="0.25">
      <c r="A93" s="42"/>
      <c r="B93" s="42"/>
      <c r="C93" s="42"/>
      <c r="D93" s="42"/>
      <c r="E93" s="42"/>
      <c r="F93" s="42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</row>
    <row r="94" spans="1:18" x14ac:dyDescent="0.25">
      <c r="A94" s="42"/>
      <c r="B94" s="42"/>
      <c r="C94" s="42"/>
      <c r="D94" s="42"/>
      <c r="E94" s="42"/>
      <c r="F94" s="42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</row>
    <row r="95" spans="1:18" x14ac:dyDescent="0.25">
      <c r="A95" s="42"/>
      <c r="B95" s="42"/>
      <c r="C95" s="42"/>
      <c r="D95" s="42"/>
      <c r="E95" s="42"/>
      <c r="F95" s="42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</row>
    <row r="96" spans="1:18" x14ac:dyDescent="0.25">
      <c r="A96" s="42"/>
      <c r="B96" s="42"/>
      <c r="C96" s="42"/>
      <c r="D96" s="42"/>
      <c r="E96" s="42"/>
      <c r="F96" s="42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</row>
    <row r="97" spans="1:18" x14ac:dyDescent="0.25">
      <c r="A97" s="42"/>
      <c r="B97" s="42"/>
      <c r="C97" s="42"/>
      <c r="D97" s="42"/>
      <c r="E97" s="42"/>
      <c r="F97" s="42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</row>
    <row r="98" spans="1:18" x14ac:dyDescent="0.25">
      <c r="A98" s="42"/>
      <c r="B98" s="42"/>
      <c r="C98" s="42"/>
      <c r="D98" s="42"/>
      <c r="E98" s="42"/>
      <c r="F98" s="42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</row>
    <row r="99" spans="1:18" x14ac:dyDescent="0.25">
      <c r="A99" s="42"/>
      <c r="B99" s="42"/>
      <c r="C99" s="42"/>
      <c r="D99" s="42"/>
      <c r="E99" s="42"/>
      <c r="F99" s="42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</row>
    <row r="100" spans="1:18" x14ac:dyDescent="0.25">
      <c r="A100" s="42"/>
      <c r="B100" s="42"/>
      <c r="C100" s="42"/>
      <c r="D100" s="42"/>
      <c r="E100" s="42"/>
      <c r="F100" s="42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</row>
    <row r="101" spans="1:18" x14ac:dyDescent="0.25">
      <c r="A101" s="42"/>
      <c r="B101" s="42"/>
      <c r="C101" s="42"/>
      <c r="D101" s="42"/>
      <c r="E101" s="42"/>
      <c r="F101" s="42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</row>
    <row r="102" spans="1:18" x14ac:dyDescent="0.25">
      <c r="A102" s="42"/>
      <c r="B102" s="42"/>
      <c r="C102" s="42"/>
      <c r="D102" s="42"/>
      <c r="E102" s="42"/>
      <c r="F102" s="42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</row>
    <row r="103" spans="1:18" x14ac:dyDescent="0.25">
      <c r="A103" s="42"/>
      <c r="B103" s="42"/>
      <c r="C103" s="42"/>
      <c r="D103" s="42"/>
      <c r="E103" s="42"/>
      <c r="F103" s="42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</row>
    <row r="104" spans="1:18" ht="3.75" customHeight="1" x14ac:dyDescent="0.25">
      <c r="A104" s="42"/>
      <c r="B104" s="42"/>
      <c r="C104" s="42"/>
      <c r="D104" s="42"/>
      <c r="E104" s="42"/>
      <c r="F104" s="42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</row>
    <row r="105" spans="1:18" ht="15.75" customHeight="1" x14ac:dyDescent="0.25">
      <c r="A105" s="42"/>
      <c r="B105" s="42"/>
      <c r="C105" s="42"/>
      <c r="D105" s="42"/>
      <c r="E105" s="42"/>
      <c r="F105" s="42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</row>
    <row r="106" spans="1:18" ht="15.75" customHeight="1" x14ac:dyDescent="0.25">
      <c r="A106" s="42"/>
      <c r="B106" s="42"/>
      <c r="C106" s="42"/>
      <c r="D106" s="42"/>
      <c r="E106" s="42"/>
      <c r="F106" s="42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</row>
    <row r="107" spans="1:18" ht="39" customHeight="1" x14ac:dyDescent="0.25">
      <c r="A107" s="42"/>
      <c r="B107" s="42"/>
      <c r="C107" s="42"/>
      <c r="D107" s="42"/>
      <c r="E107" s="42"/>
      <c r="F107" s="42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</row>
    <row r="108" spans="1:18" x14ac:dyDescent="0.25">
      <c r="A108" s="42"/>
      <c r="B108" s="42"/>
      <c r="C108" s="42"/>
      <c r="D108" s="42"/>
      <c r="E108" s="42"/>
      <c r="F108" s="42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</row>
    <row r="109" spans="1:18" x14ac:dyDescent="0.25">
      <c r="A109" s="42"/>
      <c r="B109" s="42"/>
      <c r="C109" s="42"/>
      <c r="D109" s="42"/>
      <c r="E109" s="42"/>
      <c r="F109" s="42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</row>
    <row r="110" spans="1:18" x14ac:dyDescent="0.25">
      <c r="A110" s="42"/>
      <c r="B110" s="42"/>
      <c r="C110" s="42"/>
      <c r="D110" s="42"/>
      <c r="E110" s="42"/>
      <c r="F110" s="42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</row>
    <row r="111" spans="1:18" x14ac:dyDescent="0.25">
      <c r="A111" s="42"/>
      <c r="B111" s="42"/>
      <c r="C111" s="42"/>
      <c r="D111" s="42"/>
      <c r="E111" s="42"/>
      <c r="F111" s="42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</row>
    <row r="112" spans="1:18" x14ac:dyDescent="0.25">
      <c r="A112" s="42"/>
      <c r="B112" s="42"/>
      <c r="C112" s="42"/>
      <c r="D112" s="42"/>
      <c r="E112" s="42"/>
      <c r="F112" s="42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</row>
    <row r="113" spans="1:18" x14ac:dyDescent="0.25">
      <c r="A113" s="42"/>
      <c r="B113" s="42"/>
      <c r="C113" s="42"/>
      <c r="D113" s="42"/>
      <c r="E113" s="42"/>
      <c r="F113" s="42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</row>
    <row r="114" spans="1:18" x14ac:dyDescent="0.25">
      <c r="A114" s="42"/>
      <c r="B114" s="42"/>
      <c r="C114" s="42"/>
      <c r="D114" s="42"/>
      <c r="E114" s="42"/>
      <c r="F114" s="42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</row>
    <row r="115" spans="1:18" x14ac:dyDescent="0.25">
      <c r="A115" s="42"/>
      <c r="B115" s="42"/>
      <c r="C115" s="42"/>
      <c r="D115" s="42"/>
      <c r="E115" s="42"/>
      <c r="F115" s="42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</row>
    <row r="116" spans="1:18" x14ac:dyDescent="0.25">
      <c r="A116" s="42"/>
      <c r="B116" s="42"/>
      <c r="C116" s="42"/>
      <c r="D116" s="42"/>
      <c r="E116" s="42"/>
      <c r="F116" s="42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</row>
    <row r="117" spans="1:18" x14ac:dyDescent="0.25">
      <c r="A117" s="42"/>
      <c r="B117" s="42"/>
      <c r="C117" s="42"/>
      <c r="D117" s="42"/>
      <c r="E117" s="42"/>
      <c r="F117" s="42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</row>
    <row r="118" spans="1:18" x14ac:dyDescent="0.25">
      <c r="A118" s="42"/>
      <c r="B118" s="42"/>
      <c r="C118" s="42"/>
      <c r="D118" s="42"/>
      <c r="E118" s="42"/>
      <c r="F118" s="42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</row>
  </sheetData>
  <mergeCells count="17">
    <mergeCell ref="A10:A12"/>
    <mergeCell ref="C10:G10"/>
    <mergeCell ref="C11:C12"/>
    <mergeCell ref="D11:D12"/>
    <mergeCell ref="E11:E12"/>
    <mergeCell ref="B10:B12"/>
    <mergeCell ref="F11:F12"/>
    <mergeCell ref="G11:G12"/>
    <mergeCell ref="C23:F25"/>
    <mergeCell ref="I11:I12"/>
    <mergeCell ref="L10:L12"/>
    <mergeCell ref="H11:H12"/>
    <mergeCell ref="C2:F2"/>
    <mergeCell ref="C4:F4"/>
    <mergeCell ref="H10:K10"/>
    <mergeCell ref="J11:J12"/>
    <mergeCell ref="K11:K12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70" fitToWidth="4" fitToHeight="4" pageOrder="overThenDown" orientation="landscape" horizontalDpi="1200" verticalDpi="1200" r:id="rId1"/>
  <headerFooter alignWithMargins="0">
    <oddHeader>&amp;A</oddHeader>
    <oddFooter>&amp;C&amp;P/&amp;N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193"/>
  <sheetViews>
    <sheetView topLeftCell="A10" zoomScaleNormal="100" zoomScaleSheetLayoutView="65" workbookViewId="0">
      <selection activeCell="B14" sqref="B14"/>
    </sheetView>
  </sheetViews>
  <sheetFormatPr defaultRowHeight="18" x14ac:dyDescent="0.25"/>
  <cols>
    <col min="1" max="1" width="6.83203125" style="47" customWidth="1"/>
    <col min="2" max="2" width="46.33203125" style="47" customWidth="1"/>
    <col min="3" max="3" width="30.33203125" style="47" customWidth="1"/>
    <col min="4" max="4" width="30.6640625" style="47" customWidth="1"/>
    <col min="5" max="5" width="23.33203125" style="47" customWidth="1"/>
    <col min="6" max="16384" width="9.33203125" style="47"/>
  </cols>
  <sheetData>
    <row r="1" spans="1:7" ht="18.75" thickBot="1" x14ac:dyDescent="0.3">
      <c r="A1" s="266"/>
      <c r="B1" s="266"/>
      <c r="C1" s="266"/>
      <c r="D1" s="266"/>
      <c r="E1" s="266"/>
    </row>
    <row r="2" spans="1:7" ht="18" customHeight="1" thickBot="1" x14ac:dyDescent="0.35">
      <c r="A2" s="266"/>
      <c r="B2" s="1278" t="s">
        <v>320</v>
      </c>
      <c r="C2" s="1279"/>
      <c r="D2" s="1280"/>
      <c r="E2" s="474"/>
      <c r="F2" s="97"/>
    </row>
    <row r="3" spans="1:7" ht="18.75" thickBot="1" x14ac:dyDescent="0.3">
      <c r="A3" s="475"/>
      <c r="B3" s="266"/>
      <c r="C3" s="266"/>
      <c r="D3" s="266"/>
      <c r="E3" s="266"/>
    </row>
    <row r="4" spans="1:7" ht="19.5" thickBot="1" x14ac:dyDescent="0.35">
      <c r="A4" s="266"/>
      <c r="B4" s="1440" t="s">
        <v>362</v>
      </c>
      <c r="C4" s="1441"/>
      <c r="D4" s="1442"/>
      <c r="E4" s="474"/>
    </row>
    <row r="5" spans="1:7" x14ac:dyDescent="0.25">
      <c r="A5" s="266"/>
      <c r="B5" s="266" t="s">
        <v>430</v>
      </c>
      <c r="C5" s="141" t="s">
        <v>922</v>
      </c>
      <c r="D5" s="142"/>
      <c r="E5" s="142"/>
    </row>
    <row r="6" spans="1:7" x14ac:dyDescent="0.25">
      <c r="A6" s="266"/>
      <c r="B6" s="266" t="s">
        <v>222</v>
      </c>
      <c r="C6" s="141" t="s">
        <v>922</v>
      </c>
      <c r="D6" s="142"/>
      <c r="E6" s="142"/>
    </row>
    <row r="7" spans="1:7" x14ac:dyDescent="0.25">
      <c r="A7" s="266"/>
      <c r="B7" s="266"/>
      <c r="C7" s="266"/>
      <c r="D7" s="266"/>
      <c r="E7" s="266"/>
    </row>
    <row r="8" spans="1:7" ht="30.75" x14ac:dyDescent="0.45">
      <c r="A8" s="266"/>
      <c r="B8" s="476" t="s">
        <v>303</v>
      </c>
      <c r="C8" s="279"/>
      <c r="D8" s="856" t="s">
        <v>887</v>
      </c>
      <c r="E8" s="266"/>
    </row>
    <row r="9" spans="1:7" ht="18.75" thickBot="1" x14ac:dyDescent="0.3">
      <c r="A9" s="279"/>
      <c r="B9" s="279"/>
      <c r="C9" s="279"/>
      <c r="D9" s="266"/>
      <c r="E9" s="266"/>
    </row>
    <row r="10" spans="1:7" ht="34.5" customHeight="1" x14ac:dyDescent="0.25">
      <c r="A10" s="1443" t="s">
        <v>34</v>
      </c>
      <c r="B10" s="1437" t="s">
        <v>14</v>
      </c>
      <c r="C10" s="1437" t="s">
        <v>15</v>
      </c>
      <c r="D10" s="1437" t="s">
        <v>365</v>
      </c>
      <c r="E10" s="1438" t="s">
        <v>16</v>
      </c>
      <c r="F10" s="98"/>
      <c r="G10" s="98"/>
    </row>
    <row r="11" spans="1:7" ht="21" customHeight="1" x14ac:dyDescent="0.25">
      <c r="A11" s="1444"/>
      <c r="B11" s="1277"/>
      <c r="C11" s="1277"/>
      <c r="D11" s="1277"/>
      <c r="E11" s="1439"/>
      <c r="F11" s="98"/>
      <c r="G11" s="98"/>
    </row>
    <row r="12" spans="1:7" ht="21.75" customHeight="1" thickBot="1" x14ac:dyDescent="0.3">
      <c r="A12" s="492">
        <v>1</v>
      </c>
      <c r="B12" s="493">
        <v>2</v>
      </c>
      <c r="C12" s="494">
        <v>3</v>
      </c>
      <c r="D12" s="351">
        <v>4</v>
      </c>
      <c r="E12" s="495">
        <v>5</v>
      </c>
    </row>
    <row r="13" spans="1:7" ht="34.5" customHeight="1" x14ac:dyDescent="0.25">
      <c r="A13" s="477"/>
      <c r="B13" s="478"/>
      <c r="C13" s="479"/>
      <c r="D13" s="480"/>
      <c r="E13" s="481"/>
    </row>
    <row r="14" spans="1:7" ht="34.5" customHeight="1" x14ac:dyDescent="0.25">
      <c r="A14" s="482"/>
      <c r="B14" s="483"/>
      <c r="C14" s="484"/>
      <c r="D14" s="485"/>
      <c r="E14" s="486"/>
    </row>
    <row r="15" spans="1:7" ht="34.5" customHeight="1" thickBot="1" x14ac:dyDescent="0.3">
      <c r="A15" s="487"/>
      <c r="B15" s="488"/>
      <c r="C15" s="489"/>
      <c r="D15" s="490"/>
      <c r="E15" s="491"/>
    </row>
    <row r="16" spans="1:7" ht="24" customHeight="1" x14ac:dyDescent="0.25">
      <c r="A16" s="156" t="s">
        <v>633</v>
      </c>
      <c r="B16" s="279"/>
      <c r="C16" s="279"/>
      <c r="D16" s="266"/>
      <c r="E16" s="279"/>
    </row>
    <row r="17" spans="1:5" x14ac:dyDescent="0.25">
      <c r="A17" s="1313" t="s">
        <v>878</v>
      </c>
      <c r="B17" s="1313"/>
      <c r="C17" s="1313"/>
      <c r="D17" s="1313"/>
      <c r="E17" s="1313"/>
    </row>
    <row r="18" spans="1:5" x14ac:dyDescent="0.25">
      <c r="A18" s="1313"/>
      <c r="B18" s="1313"/>
      <c r="C18" s="1313"/>
      <c r="D18" s="1313"/>
      <c r="E18" s="1313"/>
    </row>
    <row r="19" spans="1:5" ht="21" customHeight="1" x14ac:dyDescent="0.25"/>
    <row r="20" spans="1:5" ht="22.5" customHeight="1" x14ac:dyDescent="0.25"/>
    <row r="28" spans="1:5" ht="20.25" customHeight="1" x14ac:dyDescent="0.25"/>
    <row r="29" spans="1:5" ht="26.25" customHeight="1" x14ac:dyDescent="0.25"/>
    <row r="37" ht="15.75" customHeight="1" x14ac:dyDescent="0.25"/>
    <row r="38" ht="24" customHeight="1" x14ac:dyDescent="0.25"/>
    <row r="46" ht="18" customHeight="1" x14ac:dyDescent="0.25"/>
    <row r="47" ht="24.75" customHeight="1" x14ac:dyDescent="0.25"/>
    <row r="54" ht="15.75" customHeight="1" x14ac:dyDescent="0.25"/>
    <row r="55" ht="15.75" customHeight="1" x14ac:dyDescent="0.25"/>
    <row r="56" ht="23.25" customHeight="1" x14ac:dyDescent="0.25"/>
    <row r="64" ht="15.75" customHeight="1" x14ac:dyDescent="0.25"/>
    <row r="65" spans="1:7" ht="25.5" customHeight="1" x14ac:dyDescent="0.25"/>
    <row r="71" spans="1:7" x14ac:dyDescent="0.25">
      <c r="A71" s="40"/>
      <c r="B71" s="40"/>
      <c r="C71" s="40"/>
      <c r="D71" s="40"/>
      <c r="E71" s="40"/>
      <c r="F71" s="40"/>
      <c r="G71" s="40"/>
    </row>
    <row r="72" spans="1:7" x14ac:dyDescent="0.25">
      <c r="A72" s="40"/>
      <c r="B72" s="40"/>
      <c r="C72" s="40"/>
      <c r="D72" s="40"/>
      <c r="E72" s="40"/>
      <c r="F72" s="40"/>
      <c r="G72" s="40"/>
    </row>
    <row r="73" spans="1:7" x14ac:dyDescent="0.25">
      <c r="A73" s="40"/>
      <c r="B73" s="40"/>
      <c r="C73" s="40"/>
      <c r="D73" s="40"/>
      <c r="E73" s="40"/>
      <c r="F73" s="40"/>
      <c r="G73" s="40"/>
    </row>
    <row r="74" spans="1:7" x14ac:dyDescent="0.25">
      <c r="A74" s="40"/>
      <c r="B74" s="40"/>
      <c r="C74" s="40"/>
      <c r="D74" s="40"/>
      <c r="E74" s="40"/>
      <c r="F74" s="40"/>
      <c r="G74" s="40"/>
    </row>
    <row r="75" spans="1:7" x14ac:dyDescent="0.25">
      <c r="A75" s="40"/>
      <c r="B75" s="40"/>
      <c r="C75" s="40"/>
      <c r="D75" s="40"/>
      <c r="E75" s="40"/>
      <c r="F75" s="40"/>
      <c r="G75" s="40"/>
    </row>
    <row r="76" spans="1:7" x14ac:dyDescent="0.25">
      <c r="A76" s="40"/>
      <c r="B76" s="40"/>
      <c r="C76" s="40"/>
      <c r="D76" s="40"/>
      <c r="E76" s="40"/>
      <c r="F76" s="40"/>
      <c r="G76" s="40"/>
    </row>
    <row r="77" spans="1:7" x14ac:dyDescent="0.25">
      <c r="A77" s="40"/>
      <c r="B77" s="40"/>
      <c r="C77" s="40"/>
      <c r="D77" s="40"/>
      <c r="E77" s="40"/>
      <c r="F77" s="40"/>
      <c r="G77" s="40"/>
    </row>
    <row r="78" spans="1:7" x14ac:dyDescent="0.25">
      <c r="A78" s="40"/>
      <c r="B78" s="40"/>
      <c r="C78" s="40"/>
      <c r="D78" s="40"/>
      <c r="E78" s="40"/>
      <c r="F78" s="40"/>
      <c r="G78" s="40"/>
    </row>
    <row r="79" spans="1:7" x14ac:dyDescent="0.25">
      <c r="A79" s="40"/>
      <c r="B79" s="40"/>
      <c r="C79" s="40"/>
      <c r="D79" s="40"/>
      <c r="E79" s="40"/>
      <c r="F79" s="40"/>
      <c r="G79" s="40"/>
    </row>
    <row r="80" spans="1:7" x14ac:dyDescent="0.25">
      <c r="A80" s="40"/>
      <c r="B80" s="40"/>
      <c r="C80" s="40"/>
      <c r="D80" s="40"/>
      <c r="E80" s="40"/>
      <c r="F80" s="40"/>
      <c r="G80" s="40"/>
    </row>
    <row r="81" spans="1:7" x14ac:dyDescent="0.25">
      <c r="A81" s="40"/>
      <c r="B81" s="40"/>
      <c r="C81" s="40"/>
      <c r="D81" s="40"/>
      <c r="E81" s="40"/>
      <c r="F81" s="40"/>
      <c r="G81" s="40"/>
    </row>
    <row r="82" spans="1:7" x14ac:dyDescent="0.25">
      <c r="A82" s="40"/>
      <c r="B82" s="40"/>
      <c r="C82" s="40"/>
      <c r="D82" s="40"/>
      <c r="E82" s="40"/>
      <c r="F82" s="40"/>
      <c r="G82" s="40"/>
    </row>
    <row r="83" spans="1:7" x14ac:dyDescent="0.25">
      <c r="A83" s="40"/>
      <c r="B83" s="40"/>
      <c r="C83" s="40"/>
      <c r="D83" s="40"/>
      <c r="E83" s="40"/>
      <c r="F83" s="40"/>
      <c r="G83" s="40"/>
    </row>
    <row r="84" spans="1:7" x14ac:dyDescent="0.25">
      <c r="A84" s="40"/>
      <c r="B84" s="40"/>
      <c r="C84" s="40"/>
      <c r="D84" s="40"/>
      <c r="E84" s="40"/>
      <c r="F84" s="40"/>
      <c r="G84" s="40"/>
    </row>
    <row r="85" spans="1:7" x14ac:dyDescent="0.25">
      <c r="A85" s="40"/>
      <c r="B85" s="40"/>
      <c r="C85" s="40"/>
      <c r="D85" s="40"/>
      <c r="E85" s="40"/>
      <c r="F85" s="40"/>
      <c r="G85" s="40"/>
    </row>
    <row r="86" spans="1:7" x14ac:dyDescent="0.25">
      <c r="A86" s="40"/>
      <c r="B86" s="40"/>
      <c r="C86" s="40"/>
      <c r="D86" s="40"/>
      <c r="E86" s="40"/>
      <c r="F86" s="40"/>
      <c r="G86" s="40"/>
    </row>
    <row r="87" spans="1:7" x14ac:dyDescent="0.25">
      <c r="A87" s="40"/>
      <c r="B87" s="40"/>
      <c r="C87" s="40"/>
      <c r="D87" s="40"/>
      <c r="E87" s="40"/>
      <c r="F87" s="40"/>
      <c r="G87" s="40"/>
    </row>
    <row r="88" spans="1:7" x14ac:dyDescent="0.25">
      <c r="A88" s="40"/>
      <c r="B88" s="40"/>
      <c r="C88" s="40"/>
      <c r="D88" s="40"/>
      <c r="E88" s="40"/>
      <c r="F88" s="40"/>
      <c r="G88" s="40"/>
    </row>
    <row r="89" spans="1:7" x14ac:dyDescent="0.25">
      <c r="A89" s="40"/>
      <c r="B89" s="40"/>
      <c r="C89" s="40"/>
      <c r="D89" s="40"/>
      <c r="E89" s="40"/>
      <c r="F89" s="40"/>
      <c r="G89" s="40"/>
    </row>
    <row r="90" spans="1:7" x14ac:dyDescent="0.25">
      <c r="A90" s="40"/>
      <c r="B90" s="40"/>
      <c r="C90" s="40"/>
      <c r="D90" s="40"/>
      <c r="E90" s="40"/>
      <c r="F90" s="40"/>
      <c r="G90" s="40"/>
    </row>
    <row r="91" spans="1:7" x14ac:dyDescent="0.25">
      <c r="A91" s="40"/>
      <c r="B91" s="40"/>
      <c r="C91" s="40"/>
      <c r="D91" s="40"/>
      <c r="E91" s="40"/>
      <c r="F91" s="40"/>
      <c r="G91" s="40"/>
    </row>
    <row r="92" spans="1:7" x14ac:dyDescent="0.25">
      <c r="A92" s="40"/>
      <c r="B92" s="40"/>
      <c r="C92" s="40"/>
      <c r="D92" s="40"/>
      <c r="E92" s="40"/>
      <c r="F92" s="40"/>
      <c r="G92" s="40"/>
    </row>
    <row r="93" spans="1:7" x14ac:dyDescent="0.25">
      <c r="A93" s="40"/>
      <c r="B93" s="40"/>
      <c r="C93" s="40"/>
      <c r="D93" s="40"/>
      <c r="E93" s="40"/>
      <c r="F93" s="40"/>
      <c r="G93" s="40"/>
    </row>
    <row r="94" spans="1:7" x14ac:dyDescent="0.25">
      <c r="A94" s="40"/>
      <c r="B94" s="40"/>
      <c r="C94" s="40"/>
      <c r="D94" s="40"/>
      <c r="E94" s="40"/>
      <c r="F94" s="40"/>
      <c r="G94" s="40"/>
    </row>
    <row r="95" spans="1:7" x14ac:dyDescent="0.25">
      <c r="A95" s="40"/>
      <c r="B95" s="40"/>
      <c r="C95" s="40"/>
      <c r="D95" s="40"/>
      <c r="E95" s="40"/>
      <c r="F95" s="40"/>
      <c r="G95" s="40"/>
    </row>
    <row r="96" spans="1:7" x14ac:dyDescent="0.25">
      <c r="A96" s="40"/>
      <c r="B96" s="40"/>
      <c r="C96" s="40"/>
      <c r="D96" s="40"/>
      <c r="E96" s="40"/>
      <c r="F96" s="40"/>
      <c r="G96" s="40"/>
    </row>
    <row r="97" spans="1:7" x14ac:dyDescent="0.25">
      <c r="A97" s="40"/>
      <c r="B97" s="40"/>
      <c r="C97" s="40"/>
      <c r="D97" s="40"/>
      <c r="E97" s="40"/>
      <c r="F97" s="40"/>
      <c r="G97" s="40"/>
    </row>
    <row r="98" spans="1:7" x14ac:dyDescent="0.25">
      <c r="A98" s="40"/>
      <c r="B98" s="40"/>
      <c r="C98" s="40"/>
      <c r="D98" s="40"/>
      <c r="E98" s="40"/>
      <c r="F98" s="40"/>
      <c r="G98" s="40"/>
    </row>
    <row r="99" spans="1:7" x14ac:dyDescent="0.25">
      <c r="A99" s="40"/>
      <c r="B99" s="40"/>
      <c r="C99" s="40"/>
      <c r="D99" s="40"/>
      <c r="E99" s="40"/>
      <c r="F99" s="40"/>
      <c r="G99" s="40"/>
    </row>
    <row r="100" spans="1:7" x14ac:dyDescent="0.25">
      <c r="A100" s="40"/>
      <c r="B100" s="40"/>
      <c r="C100" s="40"/>
      <c r="D100" s="40"/>
      <c r="E100" s="40"/>
      <c r="F100" s="40"/>
      <c r="G100" s="40"/>
    </row>
    <row r="101" spans="1:7" x14ac:dyDescent="0.25">
      <c r="A101" s="40"/>
      <c r="B101" s="40"/>
      <c r="C101" s="40"/>
      <c r="D101" s="40"/>
      <c r="E101" s="40"/>
      <c r="F101" s="40"/>
      <c r="G101" s="40"/>
    </row>
    <row r="102" spans="1:7" x14ac:dyDescent="0.25">
      <c r="A102" s="40"/>
      <c r="B102" s="40"/>
      <c r="C102" s="40"/>
      <c r="D102" s="40"/>
      <c r="E102" s="40"/>
      <c r="F102" s="40"/>
      <c r="G102" s="40"/>
    </row>
    <row r="103" spans="1:7" x14ac:dyDescent="0.25">
      <c r="A103" s="40"/>
      <c r="B103" s="40"/>
      <c r="C103" s="40"/>
      <c r="D103" s="40"/>
      <c r="E103" s="40"/>
      <c r="F103" s="40"/>
      <c r="G103" s="40"/>
    </row>
    <row r="104" spans="1:7" x14ac:dyDescent="0.25">
      <c r="A104" s="40"/>
      <c r="B104" s="40"/>
      <c r="C104" s="40"/>
      <c r="D104" s="40"/>
      <c r="E104" s="40"/>
      <c r="F104" s="40"/>
      <c r="G104" s="40"/>
    </row>
    <row r="105" spans="1:7" x14ac:dyDescent="0.25">
      <c r="A105" s="40"/>
      <c r="B105" s="40"/>
      <c r="C105" s="40"/>
      <c r="D105" s="40"/>
      <c r="E105" s="40"/>
      <c r="F105" s="40"/>
      <c r="G105" s="40"/>
    </row>
    <row r="106" spans="1:7" x14ac:dyDescent="0.25">
      <c r="A106" s="40"/>
      <c r="B106" s="40"/>
      <c r="C106" s="40"/>
      <c r="D106" s="40"/>
      <c r="E106" s="40"/>
      <c r="F106" s="40"/>
      <c r="G106" s="40"/>
    </row>
    <row r="107" spans="1:7" x14ac:dyDescent="0.25">
      <c r="A107" s="40"/>
      <c r="B107" s="40"/>
      <c r="C107" s="40"/>
      <c r="D107" s="40"/>
      <c r="E107" s="40"/>
      <c r="F107" s="40"/>
      <c r="G107" s="40"/>
    </row>
    <row r="108" spans="1:7" x14ac:dyDescent="0.25">
      <c r="A108" s="40"/>
      <c r="B108" s="40"/>
      <c r="C108" s="40"/>
      <c r="D108" s="40"/>
      <c r="E108" s="40"/>
      <c r="F108" s="40"/>
      <c r="G108" s="40"/>
    </row>
    <row r="109" spans="1:7" x14ac:dyDescent="0.25">
      <c r="A109" s="40"/>
      <c r="B109" s="40"/>
      <c r="C109" s="40"/>
      <c r="D109" s="40"/>
      <c r="E109" s="40"/>
      <c r="F109" s="40"/>
      <c r="G109" s="40"/>
    </row>
    <row r="110" spans="1:7" x14ac:dyDescent="0.25">
      <c r="A110" s="40"/>
      <c r="B110" s="40"/>
      <c r="C110" s="40"/>
      <c r="D110" s="40"/>
      <c r="E110" s="40"/>
      <c r="F110" s="40"/>
      <c r="G110" s="40"/>
    </row>
    <row r="111" spans="1:7" x14ac:dyDescent="0.25">
      <c r="A111" s="40"/>
      <c r="B111" s="40"/>
      <c r="C111" s="40"/>
      <c r="D111" s="40"/>
      <c r="E111" s="40"/>
      <c r="F111" s="40"/>
      <c r="G111" s="40"/>
    </row>
    <row r="112" spans="1:7" x14ac:dyDescent="0.25">
      <c r="A112" s="40"/>
      <c r="B112" s="40"/>
      <c r="C112" s="40"/>
      <c r="D112" s="40"/>
      <c r="E112" s="40"/>
      <c r="F112" s="40"/>
      <c r="G112" s="40"/>
    </row>
    <row r="113" spans="1:7" x14ac:dyDescent="0.25">
      <c r="A113" s="40"/>
      <c r="B113" s="40"/>
      <c r="C113" s="40"/>
      <c r="D113" s="40"/>
      <c r="E113" s="40"/>
      <c r="F113" s="40"/>
      <c r="G113" s="40"/>
    </row>
    <row r="114" spans="1:7" x14ac:dyDescent="0.25">
      <c r="A114" s="40"/>
      <c r="B114" s="40"/>
      <c r="C114" s="40"/>
      <c r="D114" s="40"/>
      <c r="E114" s="40"/>
      <c r="F114" s="40"/>
      <c r="G114" s="40"/>
    </row>
    <row r="115" spans="1:7" x14ac:dyDescent="0.25">
      <c r="A115" s="40"/>
      <c r="B115" s="40"/>
      <c r="C115" s="40"/>
      <c r="D115" s="40"/>
      <c r="E115" s="40"/>
      <c r="F115" s="40"/>
      <c r="G115" s="40"/>
    </row>
    <row r="116" spans="1:7" x14ac:dyDescent="0.25">
      <c r="A116" s="40"/>
      <c r="B116" s="40"/>
      <c r="C116" s="40"/>
      <c r="D116" s="40"/>
      <c r="E116" s="40"/>
      <c r="F116" s="40"/>
      <c r="G116" s="40"/>
    </row>
    <row r="117" spans="1:7" x14ac:dyDescent="0.25">
      <c r="A117" s="40"/>
      <c r="B117" s="40"/>
      <c r="C117" s="40"/>
      <c r="D117" s="40"/>
      <c r="E117" s="40"/>
      <c r="F117" s="40"/>
      <c r="G117" s="40"/>
    </row>
    <row r="118" spans="1:7" x14ac:dyDescent="0.25">
      <c r="A118" s="40"/>
      <c r="B118" s="40"/>
      <c r="C118" s="40"/>
      <c r="D118" s="40"/>
      <c r="E118" s="40"/>
      <c r="F118" s="40"/>
      <c r="G118" s="40"/>
    </row>
    <row r="119" spans="1:7" x14ac:dyDescent="0.25">
      <c r="A119" s="40"/>
      <c r="B119" s="40"/>
      <c r="C119" s="40"/>
      <c r="D119" s="40"/>
      <c r="E119" s="40"/>
      <c r="F119" s="40"/>
      <c r="G119" s="40"/>
    </row>
    <row r="120" spans="1:7" x14ac:dyDescent="0.25">
      <c r="A120" s="40"/>
      <c r="B120" s="40"/>
      <c r="C120" s="40"/>
      <c r="D120" s="40"/>
      <c r="E120" s="40"/>
      <c r="F120" s="40"/>
      <c r="G120" s="40"/>
    </row>
    <row r="121" spans="1:7" x14ac:dyDescent="0.25">
      <c r="A121" s="40"/>
      <c r="B121" s="40"/>
      <c r="C121" s="40"/>
      <c r="D121" s="40"/>
      <c r="E121" s="40"/>
      <c r="F121" s="40"/>
      <c r="G121" s="40"/>
    </row>
    <row r="122" spans="1:7" x14ac:dyDescent="0.25">
      <c r="A122" s="40"/>
      <c r="B122" s="40"/>
      <c r="C122" s="40"/>
      <c r="D122" s="40"/>
      <c r="E122" s="40"/>
      <c r="F122" s="40"/>
      <c r="G122" s="40"/>
    </row>
    <row r="123" spans="1:7" x14ac:dyDescent="0.25">
      <c r="A123" s="40"/>
      <c r="B123" s="40"/>
      <c r="C123" s="40"/>
      <c r="D123" s="40"/>
      <c r="E123" s="40"/>
      <c r="F123" s="40"/>
      <c r="G123" s="40"/>
    </row>
    <row r="124" spans="1:7" x14ac:dyDescent="0.25">
      <c r="A124" s="40"/>
      <c r="B124" s="40"/>
      <c r="C124" s="40"/>
      <c r="D124" s="40"/>
      <c r="E124" s="40"/>
      <c r="F124" s="40"/>
      <c r="G124" s="40"/>
    </row>
    <row r="125" spans="1:7" x14ac:dyDescent="0.25">
      <c r="A125" s="40"/>
      <c r="B125" s="40"/>
      <c r="C125" s="40"/>
      <c r="D125" s="40"/>
      <c r="E125" s="40"/>
      <c r="F125" s="40"/>
      <c r="G125" s="40"/>
    </row>
    <row r="126" spans="1:7" x14ac:dyDescent="0.25">
      <c r="A126" s="40"/>
      <c r="B126" s="40"/>
      <c r="C126" s="40"/>
      <c r="D126" s="40"/>
      <c r="E126" s="40"/>
      <c r="F126" s="40"/>
      <c r="G126" s="40"/>
    </row>
    <row r="127" spans="1:7" x14ac:dyDescent="0.25">
      <c r="A127" s="40"/>
      <c r="B127" s="40"/>
      <c r="C127" s="40"/>
      <c r="D127" s="40"/>
      <c r="E127" s="40"/>
      <c r="F127" s="40"/>
      <c r="G127" s="40"/>
    </row>
    <row r="128" spans="1:7" x14ac:dyDescent="0.25">
      <c r="A128" s="40"/>
      <c r="B128" s="40"/>
      <c r="C128" s="40"/>
      <c r="D128" s="40"/>
      <c r="E128" s="40"/>
      <c r="F128" s="40"/>
      <c r="G128" s="40"/>
    </row>
    <row r="129" spans="1:7" x14ac:dyDescent="0.25">
      <c r="A129" s="40"/>
      <c r="B129" s="40"/>
      <c r="C129" s="40"/>
      <c r="D129" s="40"/>
      <c r="E129" s="40"/>
      <c r="F129" s="40"/>
      <c r="G129" s="40"/>
    </row>
    <row r="130" spans="1:7" x14ac:dyDescent="0.25">
      <c r="A130" s="40"/>
      <c r="B130" s="40"/>
      <c r="C130" s="40"/>
      <c r="D130" s="40"/>
      <c r="E130" s="40"/>
      <c r="F130" s="40"/>
      <c r="G130" s="40"/>
    </row>
    <row r="131" spans="1:7" x14ac:dyDescent="0.25">
      <c r="A131" s="40"/>
      <c r="B131" s="40"/>
      <c r="C131" s="40"/>
      <c r="D131" s="40"/>
      <c r="E131" s="40"/>
      <c r="F131" s="40"/>
      <c r="G131" s="40"/>
    </row>
    <row r="132" spans="1:7" x14ac:dyDescent="0.25">
      <c r="A132" s="40"/>
      <c r="B132" s="40"/>
      <c r="C132" s="40"/>
      <c r="D132" s="40"/>
      <c r="E132" s="40"/>
      <c r="F132" s="40"/>
      <c r="G132" s="40"/>
    </row>
    <row r="133" spans="1:7" x14ac:dyDescent="0.25">
      <c r="A133" s="40"/>
      <c r="B133" s="40"/>
      <c r="C133" s="40"/>
      <c r="D133" s="40"/>
      <c r="E133" s="40"/>
      <c r="F133" s="40"/>
      <c r="G133" s="40"/>
    </row>
    <row r="134" spans="1:7" x14ac:dyDescent="0.25">
      <c r="A134" s="40"/>
      <c r="B134" s="40"/>
      <c r="C134" s="40"/>
      <c r="D134" s="40"/>
      <c r="E134" s="40"/>
      <c r="F134" s="40"/>
      <c r="G134" s="40"/>
    </row>
    <row r="135" spans="1:7" x14ac:dyDescent="0.25">
      <c r="A135" s="40"/>
      <c r="B135" s="40"/>
      <c r="C135" s="40"/>
      <c r="D135" s="40"/>
      <c r="E135" s="40"/>
      <c r="F135" s="40"/>
      <c r="G135" s="40"/>
    </row>
    <row r="136" spans="1:7" x14ac:dyDescent="0.25">
      <c r="A136" s="40"/>
      <c r="B136" s="40"/>
      <c r="C136" s="40"/>
      <c r="D136" s="40"/>
      <c r="E136" s="40"/>
      <c r="F136" s="40"/>
      <c r="G136" s="40"/>
    </row>
    <row r="137" spans="1:7" x14ac:dyDescent="0.25">
      <c r="A137" s="40"/>
      <c r="B137" s="40"/>
      <c r="C137" s="40"/>
      <c r="D137" s="40"/>
      <c r="E137" s="40"/>
      <c r="F137" s="40"/>
      <c r="G137" s="40"/>
    </row>
    <row r="138" spans="1:7" x14ac:dyDescent="0.25">
      <c r="A138" s="40"/>
      <c r="B138" s="40"/>
      <c r="C138" s="40"/>
      <c r="D138" s="40"/>
      <c r="E138" s="40"/>
      <c r="F138" s="40"/>
      <c r="G138" s="40"/>
    </row>
    <row r="139" spans="1:7" x14ac:dyDescent="0.25">
      <c r="A139" s="40"/>
      <c r="B139" s="40"/>
      <c r="C139" s="40"/>
      <c r="D139" s="40"/>
      <c r="E139" s="40"/>
      <c r="F139" s="40"/>
      <c r="G139" s="40"/>
    </row>
    <row r="140" spans="1:7" x14ac:dyDescent="0.25">
      <c r="A140" s="40"/>
      <c r="B140" s="40"/>
      <c r="C140" s="40"/>
      <c r="D140" s="40"/>
      <c r="E140" s="40"/>
      <c r="F140" s="40"/>
      <c r="G140" s="40"/>
    </row>
    <row r="141" spans="1:7" x14ac:dyDescent="0.25">
      <c r="A141" s="40"/>
      <c r="B141" s="40"/>
      <c r="C141" s="40"/>
      <c r="D141" s="40"/>
      <c r="E141" s="40"/>
      <c r="F141" s="40"/>
      <c r="G141" s="40"/>
    </row>
    <row r="142" spans="1:7" x14ac:dyDescent="0.25">
      <c r="A142" s="40"/>
      <c r="B142" s="40"/>
      <c r="C142" s="40"/>
      <c r="D142" s="40"/>
      <c r="E142" s="40"/>
      <c r="F142" s="40"/>
      <c r="G142" s="40"/>
    </row>
    <row r="143" spans="1:7" x14ac:dyDescent="0.25">
      <c r="A143" s="40"/>
      <c r="B143" s="40"/>
      <c r="C143" s="40"/>
      <c r="D143" s="40"/>
      <c r="E143" s="40"/>
      <c r="F143" s="40"/>
      <c r="G143" s="40"/>
    </row>
    <row r="144" spans="1:7" x14ac:dyDescent="0.25">
      <c r="A144" s="40"/>
      <c r="B144" s="40"/>
      <c r="C144" s="40"/>
      <c r="D144" s="40"/>
      <c r="E144" s="40"/>
      <c r="F144" s="40"/>
      <c r="G144" s="40"/>
    </row>
    <row r="145" spans="1:7" x14ac:dyDescent="0.25">
      <c r="A145" s="40"/>
      <c r="B145" s="40"/>
      <c r="C145" s="40"/>
      <c r="D145" s="40"/>
      <c r="E145" s="40"/>
      <c r="F145" s="40"/>
      <c r="G145" s="40"/>
    </row>
    <row r="146" spans="1:7" x14ac:dyDescent="0.25">
      <c r="A146" s="40"/>
      <c r="B146" s="40"/>
      <c r="C146" s="40"/>
      <c r="D146" s="40"/>
      <c r="E146" s="40"/>
      <c r="F146" s="40"/>
      <c r="G146" s="40"/>
    </row>
    <row r="147" spans="1:7" x14ac:dyDescent="0.25">
      <c r="A147" s="40"/>
      <c r="B147" s="40"/>
      <c r="C147" s="40"/>
      <c r="D147" s="40"/>
      <c r="E147" s="40"/>
      <c r="F147" s="40"/>
      <c r="G147" s="40"/>
    </row>
    <row r="148" spans="1:7" x14ac:dyDescent="0.25">
      <c r="A148" s="40"/>
      <c r="B148" s="40"/>
      <c r="C148" s="40"/>
      <c r="D148" s="40"/>
      <c r="E148" s="40"/>
      <c r="F148" s="40"/>
      <c r="G148" s="40"/>
    </row>
    <row r="149" spans="1:7" x14ac:dyDescent="0.25">
      <c r="A149" s="40"/>
      <c r="B149" s="40"/>
      <c r="C149" s="40"/>
      <c r="D149" s="40"/>
      <c r="E149" s="40"/>
      <c r="F149" s="40"/>
      <c r="G149" s="40"/>
    </row>
    <row r="150" spans="1:7" x14ac:dyDescent="0.25">
      <c r="A150" s="40"/>
      <c r="B150" s="40"/>
      <c r="C150" s="40"/>
      <c r="D150" s="40"/>
      <c r="E150" s="40"/>
      <c r="F150" s="40"/>
      <c r="G150" s="40"/>
    </row>
    <row r="151" spans="1:7" x14ac:dyDescent="0.25">
      <c r="A151" s="40"/>
      <c r="B151" s="40"/>
      <c r="C151" s="40"/>
      <c r="D151" s="40"/>
      <c r="E151" s="40"/>
      <c r="F151" s="40"/>
      <c r="G151" s="40"/>
    </row>
    <row r="152" spans="1:7" x14ac:dyDescent="0.25">
      <c r="A152" s="40"/>
      <c r="B152" s="40"/>
      <c r="C152" s="40"/>
      <c r="D152" s="40"/>
      <c r="E152" s="40"/>
      <c r="F152" s="40"/>
      <c r="G152" s="40"/>
    </row>
    <row r="153" spans="1:7" x14ac:dyDescent="0.25">
      <c r="A153" s="40"/>
      <c r="B153" s="40"/>
      <c r="C153" s="40"/>
      <c r="D153" s="40"/>
      <c r="E153" s="40"/>
      <c r="F153" s="40"/>
      <c r="G153" s="40"/>
    </row>
    <row r="154" spans="1:7" x14ac:dyDescent="0.25">
      <c r="A154" s="40"/>
      <c r="B154" s="40"/>
      <c r="C154" s="40"/>
      <c r="D154" s="40"/>
      <c r="E154" s="40"/>
      <c r="F154" s="40"/>
      <c r="G154" s="40"/>
    </row>
    <row r="155" spans="1:7" x14ac:dyDescent="0.25">
      <c r="A155" s="40"/>
      <c r="B155" s="40"/>
      <c r="C155" s="40"/>
      <c r="D155" s="40"/>
      <c r="E155" s="40"/>
      <c r="F155" s="40"/>
      <c r="G155" s="40"/>
    </row>
    <row r="156" spans="1:7" x14ac:dyDescent="0.25">
      <c r="A156" s="40"/>
      <c r="B156" s="40"/>
      <c r="C156" s="40"/>
      <c r="D156" s="40"/>
      <c r="E156" s="40"/>
      <c r="F156" s="40"/>
      <c r="G156" s="40"/>
    </row>
    <row r="157" spans="1:7" x14ac:dyDescent="0.25">
      <c r="A157" s="40"/>
      <c r="B157" s="40"/>
      <c r="C157" s="40"/>
      <c r="D157" s="40"/>
      <c r="E157" s="40"/>
      <c r="F157" s="40"/>
      <c r="G157" s="40"/>
    </row>
    <row r="158" spans="1:7" x14ac:dyDescent="0.25">
      <c r="A158" s="40"/>
      <c r="B158" s="40"/>
      <c r="C158" s="40"/>
      <c r="D158" s="40"/>
      <c r="E158" s="40"/>
      <c r="F158" s="40"/>
      <c r="G158" s="40"/>
    </row>
    <row r="159" spans="1:7" x14ac:dyDescent="0.25">
      <c r="A159" s="40"/>
      <c r="B159" s="40"/>
      <c r="C159" s="40"/>
      <c r="D159" s="40"/>
      <c r="E159" s="40"/>
      <c r="F159" s="40"/>
      <c r="G159" s="40"/>
    </row>
    <row r="160" spans="1:7" x14ac:dyDescent="0.25">
      <c r="A160" s="40"/>
      <c r="B160" s="40"/>
      <c r="C160" s="40"/>
      <c r="D160" s="40"/>
      <c r="E160" s="40"/>
      <c r="F160" s="40"/>
      <c r="G160" s="40"/>
    </row>
    <row r="161" spans="1:7" x14ac:dyDescent="0.25">
      <c r="A161" s="40"/>
      <c r="B161" s="40"/>
      <c r="C161" s="40"/>
      <c r="D161" s="40"/>
      <c r="E161" s="40"/>
      <c r="F161" s="40"/>
      <c r="G161" s="40"/>
    </row>
    <row r="162" spans="1:7" x14ac:dyDescent="0.25">
      <c r="A162" s="40"/>
      <c r="B162" s="40"/>
      <c r="C162" s="40"/>
      <c r="D162" s="40"/>
      <c r="E162" s="40"/>
      <c r="F162" s="40"/>
      <c r="G162" s="40"/>
    </row>
    <row r="163" spans="1:7" x14ac:dyDescent="0.25">
      <c r="A163" s="40"/>
      <c r="B163" s="40"/>
      <c r="C163" s="40"/>
      <c r="D163" s="40"/>
      <c r="E163" s="40"/>
      <c r="F163" s="40"/>
      <c r="G163" s="40"/>
    </row>
    <row r="164" spans="1:7" x14ac:dyDescent="0.25">
      <c r="A164" s="40"/>
      <c r="B164" s="40"/>
      <c r="C164" s="40"/>
      <c r="D164" s="40"/>
      <c r="E164" s="40"/>
      <c r="F164" s="40"/>
      <c r="G164" s="40"/>
    </row>
    <row r="165" spans="1:7" x14ac:dyDescent="0.25">
      <c r="A165" s="40"/>
      <c r="B165" s="40"/>
      <c r="C165" s="40"/>
      <c r="D165" s="40"/>
      <c r="E165" s="40"/>
      <c r="F165" s="40"/>
      <c r="G165" s="40"/>
    </row>
    <row r="166" spans="1:7" x14ac:dyDescent="0.25">
      <c r="A166" s="40"/>
      <c r="B166" s="40"/>
      <c r="C166" s="40"/>
      <c r="D166" s="40"/>
      <c r="E166" s="40"/>
      <c r="F166" s="40"/>
      <c r="G166" s="40"/>
    </row>
    <row r="167" spans="1:7" x14ac:dyDescent="0.25">
      <c r="A167" s="40"/>
      <c r="B167" s="40"/>
      <c r="C167" s="40"/>
      <c r="D167" s="40"/>
      <c r="E167" s="40"/>
      <c r="F167" s="40"/>
      <c r="G167" s="40"/>
    </row>
    <row r="168" spans="1:7" x14ac:dyDescent="0.25">
      <c r="A168" s="40"/>
      <c r="B168" s="40"/>
      <c r="C168" s="40"/>
      <c r="D168" s="40"/>
      <c r="E168" s="40"/>
      <c r="F168" s="40"/>
      <c r="G168" s="40"/>
    </row>
    <row r="169" spans="1:7" x14ac:dyDescent="0.25">
      <c r="A169" s="40"/>
      <c r="B169" s="40"/>
      <c r="C169" s="40"/>
      <c r="D169" s="40"/>
      <c r="E169" s="40"/>
      <c r="F169" s="40"/>
      <c r="G169" s="40"/>
    </row>
    <row r="170" spans="1:7" x14ac:dyDescent="0.25">
      <c r="A170" s="40"/>
      <c r="B170" s="40"/>
      <c r="C170" s="40"/>
      <c r="D170" s="40"/>
      <c r="E170" s="40"/>
      <c r="F170" s="40"/>
      <c r="G170" s="40"/>
    </row>
    <row r="171" spans="1:7" x14ac:dyDescent="0.25">
      <c r="A171" s="40"/>
      <c r="B171" s="40"/>
      <c r="C171" s="40"/>
      <c r="D171" s="40"/>
      <c r="E171" s="40"/>
      <c r="F171" s="40"/>
      <c r="G171" s="40"/>
    </row>
    <row r="172" spans="1:7" x14ac:dyDescent="0.25">
      <c r="A172" s="40"/>
      <c r="B172" s="40"/>
      <c r="C172" s="40"/>
      <c r="D172" s="40"/>
      <c r="E172" s="40"/>
      <c r="F172" s="40"/>
      <c r="G172" s="40"/>
    </row>
    <row r="173" spans="1:7" x14ac:dyDescent="0.25">
      <c r="A173" s="40"/>
      <c r="B173" s="40"/>
      <c r="C173" s="40"/>
      <c r="D173" s="40"/>
      <c r="E173" s="40"/>
      <c r="F173" s="40"/>
      <c r="G173" s="40"/>
    </row>
    <row r="174" spans="1:7" x14ac:dyDescent="0.25">
      <c r="A174" s="40"/>
      <c r="B174" s="40"/>
      <c r="C174" s="40"/>
      <c r="D174" s="40"/>
      <c r="E174" s="40"/>
      <c r="F174" s="40"/>
      <c r="G174" s="40"/>
    </row>
    <row r="175" spans="1:7" x14ac:dyDescent="0.25">
      <c r="A175" s="40"/>
      <c r="B175" s="40"/>
      <c r="C175" s="40"/>
      <c r="D175" s="40"/>
      <c r="E175" s="40"/>
      <c r="F175" s="40"/>
      <c r="G175" s="40"/>
    </row>
    <row r="176" spans="1:7" x14ac:dyDescent="0.25">
      <c r="A176" s="40"/>
      <c r="B176" s="40"/>
      <c r="C176" s="40"/>
      <c r="D176" s="40"/>
      <c r="E176" s="40"/>
      <c r="F176" s="40"/>
      <c r="G176" s="40"/>
    </row>
    <row r="177" spans="1:7" x14ac:dyDescent="0.25">
      <c r="A177" s="40"/>
      <c r="B177" s="40"/>
      <c r="C177" s="40"/>
      <c r="D177" s="40"/>
      <c r="E177" s="40"/>
      <c r="F177" s="40"/>
      <c r="G177" s="40"/>
    </row>
    <row r="178" spans="1:7" x14ac:dyDescent="0.25">
      <c r="A178" s="40"/>
      <c r="B178" s="40"/>
      <c r="C178" s="40"/>
      <c r="D178" s="40"/>
      <c r="E178" s="40"/>
      <c r="F178" s="40"/>
      <c r="G178" s="40"/>
    </row>
    <row r="179" spans="1:7" x14ac:dyDescent="0.25">
      <c r="A179" s="40"/>
      <c r="B179" s="40"/>
      <c r="C179" s="40"/>
      <c r="D179" s="40"/>
      <c r="E179" s="40"/>
      <c r="F179" s="40"/>
      <c r="G179" s="40"/>
    </row>
    <row r="180" spans="1:7" x14ac:dyDescent="0.25">
      <c r="A180" s="40"/>
      <c r="B180" s="40"/>
      <c r="C180" s="40"/>
      <c r="D180" s="40"/>
      <c r="E180" s="40"/>
      <c r="F180" s="40"/>
      <c r="G180" s="40"/>
    </row>
    <row r="181" spans="1:7" x14ac:dyDescent="0.25">
      <c r="A181" s="40"/>
      <c r="B181" s="40"/>
      <c r="C181" s="40"/>
      <c r="D181" s="40"/>
      <c r="E181" s="40"/>
      <c r="F181" s="40"/>
      <c r="G181" s="40"/>
    </row>
    <row r="182" spans="1:7" x14ac:dyDescent="0.25">
      <c r="A182" s="40"/>
      <c r="B182" s="40"/>
      <c r="C182" s="40"/>
      <c r="D182" s="40"/>
      <c r="E182" s="40"/>
      <c r="F182" s="40"/>
      <c r="G182" s="40"/>
    </row>
    <row r="183" spans="1:7" x14ac:dyDescent="0.25">
      <c r="A183" s="40"/>
      <c r="B183" s="40"/>
      <c r="C183" s="40"/>
      <c r="D183" s="40"/>
      <c r="E183" s="40"/>
      <c r="F183" s="40"/>
      <c r="G183" s="40"/>
    </row>
    <row r="184" spans="1:7" x14ac:dyDescent="0.25">
      <c r="A184" s="40"/>
      <c r="B184" s="40"/>
      <c r="C184" s="40"/>
      <c r="D184" s="40"/>
      <c r="E184" s="40"/>
      <c r="F184" s="40"/>
      <c r="G184" s="40"/>
    </row>
    <row r="185" spans="1:7" x14ac:dyDescent="0.25">
      <c r="A185" s="40"/>
      <c r="B185" s="40"/>
      <c r="C185" s="40"/>
      <c r="D185" s="40"/>
      <c r="E185" s="40"/>
      <c r="F185" s="40"/>
      <c r="G185" s="40"/>
    </row>
    <row r="186" spans="1:7" x14ac:dyDescent="0.25">
      <c r="A186" s="40"/>
      <c r="B186" s="40"/>
      <c r="C186" s="40"/>
      <c r="D186" s="40"/>
      <c r="E186" s="40"/>
      <c r="F186" s="40"/>
      <c r="G186" s="40"/>
    </row>
    <row r="187" spans="1:7" x14ac:dyDescent="0.25">
      <c r="A187" s="40"/>
      <c r="B187" s="40"/>
      <c r="C187" s="40"/>
      <c r="D187" s="40"/>
      <c r="E187" s="40"/>
      <c r="F187" s="40"/>
      <c r="G187" s="40"/>
    </row>
    <row r="188" spans="1:7" x14ac:dyDescent="0.25">
      <c r="A188" s="40"/>
      <c r="B188" s="40"/>
      <c r="C188" s="40"/>
      <c r="D188" s="40"/>
      <c r="E188" s="40"/>
      <c r="F188" s="40"/>
      <c r="G188" s="40"/>
    </row>
    <row r="189" spans="1:7" x14ac:dyDescent="0.25">
      <c r="A189" s="40"/>
      <c r="B189" s="40"/>
      <c r="C189" s="40"/>
      <c r="D189" s="40"/>
      <c r="E189" s="40"/>
      <c r="F189" s="40"/>
      <c r="G189" s="40"/>
    </row>
    <row r="190" spans="1:7" x14ac:dyDescent="0.25">
      <c r="A190" s="40"/>
      <c r="B190" s="40"/>
      <c r="C190" s="40"/>
      <c r="D190" s="40"/>
      <c r="E190" s="40"/>
      <c r="F190" s="40"/>
      <c r="G190" s="40"/>
    </row>
    <row r="191" spans="1:7" x14ac:dyDescent="0.25">
      <c r="A191" s="40"/>
      <c r="B191" s="40"/>
      <c r="C191" s="40"/>
      <c r="D191" s="40"/>
      <c r="E191" s="40"/>
      <c r="F191" s="40"/>
      <c r="G191" s="40"/>
    </row>
    <row r="192" spans="1:7" x14ac:dyDescent="0.25">
      <c r="A192" s="40"/>
      <c r="B192" s="40"/>
      <c r="C192" s="40"/>
      <c r="D192" s="40"/>
      <c r="E192" s="40"/>
      <c r="F192" s="40"/>
      <c r="G192" s="40"/>
    </row>
    <row r="193" spans="1:7" x14ac:dyDescent="0.25">
      <c r="A193" s="40"/>
      <c r="B193" s="40"/>
      <c r="C193" s="40"/>
      <c r="D193" s="40"/>
      <c r="E193" s="40"/>
      <c r="F193" s="40"/>
      <c r="G193" s="40"/>
    </row>
  </sheetData>
  <mergeCells count="8">
    <mergeCell ref="A17:E18"/>
    <mergeCell ref="B2:D2"/>
    <mergeCell ref="D10:D11"/>
    <mergeCell ref="E10:E11"/>
    <mergeCell ref="B4:D4"/>
    <mergeCell ref="A10:A11"/>
    <mergeCell ref="B10:B11"/>
    <mergeCell ref="C10:C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  <headerFooter alignWithMargins="0">
    <oddHeader>&amp;C&amp;A</oddHeader>
    <oddFooter>&amp;C&amp;P/&amp;P</oddFooter>
  </headerFooter>
  <rowBreaks count="1" manualBreakCount="1">
    <brk id="70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L28"/>
  <sheetViews>
    <sheetView topLeftCell="B13" zoomScaleNormal="100" zoomScaleSheetLayoutView="65" workbookViewId="0">
      <selection activeCell="D14" sqref="D14"/>
    </sheetView>
  </sheetViews>
  <sheetFormatPr defaultColWidth="10.6640625" defaultRowHeight="12.75" x14ac:dyDescent="0.2"/>
  <cols>
    <col min="1" max="1" width="10.6640625" style="91" customWidth="1"/>
    <col min="2" max="2" width="48" style="91" customWidth="1"/>
    <col min="3" max="5" width="21.1640625" style="91" customWidth="1"/>
    <col min="6" max="6" width="20.83203125" style="91" customWidth="1"/>
    <col min="7" max="7" width="19.1640625" style="91" customWidth="1"/>
    <col min="8" max="8" width="22.6640625" style="91" customWidth="1"/>
    <col min="9" max="9" width="21.83203125" style="91" customWidth="1"/>
    <col min="10" max="10" width="22.6640625" style="91" customWidth="1"/>
    <col min="11" max="11" width="25" style="91" customWidth="1"/>
    <col min="12" max="12" width="15.5" style="91" customWidth="1"/>
    <col min="13" max="13" width="13.1640625" style="91" customWidth="1"/>
    <col min="14" max="16384" width="10.6640625" style="91"/>
  </cols>
  <sheetData>
    <row r="1" spans="1:12" ht="13.5" thickBot="1" x14ac:dyDescent="0.25">
      <c r="B1" s="99" t="s">
        <v>57</v>
      </c>
    </row>
    <row r="2" spans="1:12" ht="15.75" customHeight="1" thickBot="1" x14ac:dyDescent="0.3">
      <c r="A2" s="100"/>
      <c r="B2" s="1445" t="s">
        <v>337</v>
      </c>
      <c r="C2" s="1446"/>
      <c r="D2" s="1446"/>
      <c r="E2" s="1446"/>
      <c r="F2" s="1446"/>
      <c r="G2" s="1446"/>
      <c r="H2" s="1447"/>
      <c r="I2" s="780"/>
      <c r="J2" s="780"/>
      <c r="K2" s="38"/>
    </row>
    <row r="3" spans="1:12" ht="13.5" thickBot="1" x14ac:dyDescent="0.25">
      <c r="K3" s="496"/>
    </row>
    <row r="4" spans="1:12" ht="18.75" thickBot="1" x14ac:dyDescent="0.3">
      <c r="A4" s="92"/>
      <c r="B4" s="1367" t="s">
        <v>83</v>
      </c>
      <c r="C4" s="1368"/>
      <c r="D4" s="1368"/>
      <c r="E4" s="1368"/>
      <c r="F4" s="1368"/>
      <c r="G4" s="1368"/>
      <c r="H4" s="1369"/>
      <c r="I4" s="742"/>
      <c r="J4" s="742"/>
      <c r="K4" s="497"/>
      <c r="L4" s="92"/>
    </row>
    <row r="5" spans="1:12" ht="15.75" x14ac:dyDescent="0.25">
      <c r="A5" s="350"/>
      <c r="B5" s="266" t="s">
        <v>430</v>
      </c>
      <c r="C5" s="141" t="s">
        <v>922</v>
      </c>
      <c r="D5" s="142"/>
      <c r="E5" s="142"/>
      <c r="F5" s="350"/>
      <c r="G5" s="350"/>
      <c r="H5" s="350"/>
      <c r="I5" s="350"/>
      <c r="J5" s="350"/>
      <c r="K5" s="350"/>
      <c r="L5" s="350"/>
    </row>
    <row r="6" spans="1:12" ht="30.75" x14ac:dyDescent="0.45">
      <c r="A6" s="350"/>
      <c r="B6" s="266" t="s">
        <v>222</v>
      </c>
      <c r="C6" s="141" t="s">
        <v>922</v>
      </c>
      <c r="D6" s="142"/>
      <c r="E6" s="142"/>
      <c r="F6" s="350"/>
      <c r="G6" s="350"/>
      <c r="H6" s="350"/>
      <c r="I6" s="350"/>
      <c r="J6" s="856" t="s">
        <v>887</v>
      </c>
      <c r="K6" s="350"/>
      <c r="L6" s="350"/>
    </row>
    <row r="7" spans="1:12" ht="16.5" thickBot="1" x14ac:dyDescent="0.3">
      <c r="A7" s="350"/>
      <c r="B7" s="350"/>
      <c r="C7" s="350"/>
      <c r="D7" s="350"/>
      <c r="E7" s="350"/>
      <c r="F7" s="350"/>
      <c r="G7" s="350"/>
      <c r="H7" s="350"/>
      <c r="I7" s="350"/>
      <c r="J7" s="350"/>
      <c r="L7" s="350"/>
    </row>
    <row r="8" spans="1:12" ht="47.25" customHeight="1" x14ac:dyDescent="0.2">
      <c r="A8" s="1451" t="s">
        <v>34</v>
      </c>
      <c r="B8" s="1303" t="s">
        <v>75</v>
      </c>
      <c r="C8" s="1266" t="s">
        <v>88</v>
      </c>
      <c r="D8" s="1267"/>
      <c r="E8" s="1268"/>
      <c r="F8" s="1273" t="s">
        <v>133</v>
      </c>
      <c r="G8" s="1274"/>
      <c r="H8" s="1275"/>
      <c r="I8" s="758" t="s">
        <v>348</v>
      </c>
      <c r="J8" s="758" t="s">
        <v>621</v>
      </c>
      <c r="K8" s="604" t="s">
        <v>621</v>
      </c>
      <c r="L8" s="1448" t="s">
        <v>36</v>
      </c>
    </row>
    <row r="9" spans="1:12" ht="19.5" customHeight="1" x14ac:dyDescent="0.3">
      <c r="A9" s="1452"/>
      <c r="B9" s="1304"/>
      <c r="C9" s="289"/>
      <c r="D9" s="289"/>
      <c r="E9" s="289"/>
      <c r="F9" s="1454" t="s">
        <v>94</v>
      </c>
      <c r="G9" s="1455"/>
      <c r="H9" s="1456"/>
      <c r="I9" s="760" t="s">
        <v>134</v>
      </c>
      <c r="J9" s="760" t="s">
        <v>358</v>
      </c>
      <c r="K9" s="301" t="s">
        <v>359</v>
      </c>
      <c r="L9" s="1449"/>
    </row>
    <row r="10" spans="1:12" ht="62.25" customHeight="1" thickBot="1" x14ac:dyDescent="0.25">
      <c r="A10" s="1453"/>
      <c r="B10" s="1305"/>
      <c r="C10" s="824" t="s">
        <v>793</v>
      </c>
      <c r="D10" s="824" t="s">
        <v>37</v>
      </c>
      <c r="E10" s="824" t="s">
        <v>795</v>
      </c>
      <c r="F10" s="501" t="s">
        <v>121</v>
      </c>
      <c r="G10" s="637" t="s">
        <v>382</v>
      </c>
      <c r="H10" s="637" t="s">
        <v>363</v>
      </c>
      <c r="I10" s="353" t="s">
        <v>466</v>
      </c>
      <c r="J10" s="353" t="s">
        <v>466</v>
      </c>
      <c r="K10" s="353" t="s">
        <v>466</v>
      </c>
      <c r="L10" s="1450"/>
    </row>
    <row r="11" spans="1:12" ht="17.25" thickBot="1" x14ac:dyDescent="0.35">
      <c r="A11" s="502">
        <v>1</v>
      </c>
      <c r="B11" s="502">
        <v>2</v>
      </c>
      <c r="C11" s="824">
        <v>3</v>
      </c>
      <c r="D11" s="824">
        <v>4</v>
      </c>
      <c r="E11" s="824" t="s">
        <v>799</v>
      </c>
      <c r="F11" s="502">
        <v>6</v>
      </c>
      <c r="G11" s="502">
        <v>7</v>
      </c>
      <c r="H11" s="502">
        <v>8</v>
      </c>
      <c r="I11" s="502">
        <v>9</v>
      </c>
      <c r="J11" s="502">
        <v>10</v>
      </c>
      <c r="K11" s="502">
        <v>11</v>
      </c>
      <c r="L11" s="502">
        <v>12</v>
      </c>
    </row>
    <row r="12" spans="1:12" ht="24.95" customHeight="1" x14ac:dyDescent="0.25">
      <c r="A12" s="333">
        <v>1</v>
      </c>
      <c r="B12" s="335"/>
      <c r="C12" s="335"/>
      <c r="D12" s="335"/>
      <c r="E12" s="335"/>
      <c r="F12" s="335"/>
      <c r="G12" s="335"/>
      <c r="H12" s="335"/>
      <c r="I12" s="335"/>
      <c r="J12" s="335"/>
      <c r="K12" s="335"/>
      <c r="L12" s="336"/>
    </row>
    <row r="13" spans="1:12" ht="24.95" customHeight="1" x14ac:dyDescent="0.25">
      <c r="A13" s="337">
        <v>2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40"/>
    </row>
    <row r="14" spans="1:12" ht="24.95" customHeight="1" x14ac:dyDescent="0.25">
      <c r="A14" s="337">
        <v>3</v>
      </c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40"/>
    </row>
    <row r="15" spans="1:12" ht="24.95" customHeight="1" x14ac:dyDescent="0.25">
      <c r="A15" s="337">
        <v>4</v>
      </c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40"/>
    </row>
    <row r="16" spans="1:12" ht="24.95" customHeight="1" x14ac:dyDescent="0.25">
      <c r="A16" s="337">
        <v>5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40"/>
    </row>
    <row r="17" spans="1:12" ht="24.95" customHeight="1" x14ac:dyDescent="0.25">
      <c r="A17" s="337"/>
      <c r="B17" s="339" t="s">
        <v>53</v>
      </c>
      <c r="C17" s="339"/>
      <c r="D17" s="339"/>
      <c r="E17" s="339"/>
      <c r="F17" s="339"/>
      <c r="G17" s="339"/>
      <c r="H17" s="339"/>
      <c r="I17" s="339"/>
      <c r="J17" s="339"/>
      <c r="K17" s="339"/>
      <c r="L17" s="340"/>
    </row>
    <row r="18" spans="1:12" ht="24.95" customHeight="1" x14ac:dyDescent="0.25">
      <c r="A18" s="337"/>
      <c r="B18" s="339" t="s">
        <v>76</v>
      </c>
      <c r="C18" s="339"/>
      <c r="D18" s="339"/>
      <c r="E18" s="339"/>
      <c r="F18" s="339"/>
      <c r="G18" s="339"/>
      <c r="H18" s="339"/>
      <c r="I18" s="339"/>
      <c r="J18" s="339"/>
      <c r="K18" s="339"/>
      <c r="L18" s="340"/>
    </row>
    <row r="19" spans="1:12" ht="24.95" customHeight="1" x14ac:dyDescent="0.25">
      <c r="A19" s="337"/>
      <c r="B19" s="339" t="s">
        <v>90</v>
      </c>
      <c r="C19" s="339"/>
      <c r="D19" s="339"/>
      <c r="E19" s="339"/>
      <c r="F19" s="339"/>
      <c r="G19" s="339"/>
      <c r="H19" s="339"/>
      <c r="I19" s="339"/>
      <c r="J19" s="339"/>
      <c r="K19" s="339"/>
      <c r="L19" s="340"/>
    </row>
    <row r="20" spans="1:12" ht="24.95" customHeight="1" x14ac:dyDescent="0.25">
      <c r="A20" s="337"/>
      <c r="B20" s="339" t="s">
        <v>77</v>
      </c>
      <c r="C20" s="339"/>
      <c r="D20" s="339"/>
      <c r="E20" s="339"/>
      <c r="F20" s="339"/>
      <c r="G20" s="339"/>
      <c r="H20" s="339"/>
      <c r="I20" s="339"/>
      <c r="J20" s="339"/>
      <c r="K20" s="339"/>
      <c r="L20" s="340"/>
    </row>
    <row r="21" spans="1:12" ht="24.95" customHeight="1" x14ac:dyDescent="0.25">
      <c r="A21" s="337"/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40"/>
    </row>
    <row r="22" spans="1:12" ht="24.95" customHeight="1" thickBot="1" x14ac:dyDescent="0.3">
      <c r="A22" s="498"/>
      <c r="B22" s="499"/>
      <c r="C22" s="499"/>
      <c r="D22" s="499"/>
      <c r="E22" s="499"/>
      <c r="F22" s="499"/>
      <c r="G22" s="499"/>
      <c r="H22" s="499"/>
      <c r="I22" s="499"/>
      <c r="J22" s="499"/>
      <c r="K22" s="499"/>
      <c r="L22" s="500"/>
    </row>
    <row r="23" spans="1:12" ht="15.75" x14ac:dyDescent="0.25">
      <c r="A23" s="350"/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</row>
    <row r="24" spans="1:12" s="92" customFormat="1" ht="18" x14ac:dyDescent="0.25">
      <c r="A24" s="350" t="s">
        <v>78</v>
      </c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350"/>
    </row>
    <row r="25" spans="1:12" s="92" customFormat="1" ht="18" x14ac:dyDescent="0.25">
      <c r="A25" s="350"/>
      <c r="B25" s="350" t="s">
        <v>79</v>
      </c>
      <c r="C25" s="350"/>
      <c r="D25" s="350"/>
      <c r="E25" s="350"/>
      <c r="F25" s="350"/>
      <c r="G25" s="350"/>
      <c r="H25" s="350"/>
      <c r="I25" s="350"/>
      <c r="J25" s="350"/>
      <c r="K25" s="350"/>
      <c r="L25" s="350"/>
    </row>
    <row r="26" spans="1:12" s="92" customFormat="1" ht="18" x14ac:dyDescent="0.25">
      <c r="A26" s="350"/>
      <c r="B26" s="350" t="s">
        <v>80</v>
      </c>
      <c r="C26" s="350"/>
      <c r="D26" s="350"/>
      <c r="E26" s="350"/>
      <c r="F26" s="350"/>
      <c r="G26" s="350"/>
      <c r="H26" s="350"/>
      <c r="I26" s="350"/>
      <c r="J26" s="350"/>
      <c r="K26" s="350"/>
      <c r="L26" s="350"/>
    </row>
    <row r="28" spans="1:12" ht="16.5" x14ac:dyDescent="0.2">
      <c r="A28" s="156" t="s">
        <v>878</v>
      </c>
    </row>
  </sheetData>
  <mergeCells count="8">
    <mergeCell ref="B2:H2"/>
    <mergeCell ref="B4:H4"/>
    <mergeCell ref="L8:L10"/>
    <mergeCell ref="A8:A10"/>
    <mergeCell ref="B8:B10"/>
    <mergeCell ref="F8:H8"/>
    <mergeCell ref="F9:H9"/>
    <mergeCell ref="C8:E8"/>
  </mergeCells>
  <phoneticPr fontId="8" type="noConversion"/>
  <pageMargins left="0.31496062992125984" right="0.23622047244094491" top="0.78740157480314965" bottom="0.98425196850393704" header="0.51181102362204722" footer="0.51181102362204722"/>
  <pageSetup paperSize="9" scale="55" orientation="landscape" horizontalDpi="1200" verticalDpi="1200" r:id="rId1"/>
  <headerFooter alignWithMargins="0">
    <oddHeader>&amp;C&amp;A</oddHeader>
    <oddFooter>&amp;C&amp;P/&amp;P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>
    <tabColor rgb="FF00B050"/>
  </sheetPr>
  <dimension ref="A1:I515"/>
  <sheetViews>
    <sheetView topLeftCell="A7" zoomScale="70" zoomScaleNormal="70" zoomScaleSheetLayoutView="85" workbookViewId="0">
      <selection activeCell="N13" sqref="N13"/>
    </sheetView>
  </sheetViews>
  <sheetFormatPr defaultRowHeight="15.75" x14ac:dyDescent="0.25"/>
  <cols>
    <col min="1" max="1" width="9.33203125" style="102"/>
    <col min="2" max="2" width="69.33203125" style="103" customWidth="1"/>
    <col min="3" max="4" width="18.6640625" style="104" customWidth="1"/>
    <col min="5" max="5" width="22.5" style="104" customWidth="1"/>
    <col min="6" max="6" width="21.1640625" style="104" customWidth="1"/>
    <col min="7" max="7" width="15" style="104" customWidth="1"/>
    <col min="8" max="8" width="13.5" style="104" customWidth="1"/>
    <col min="9" max="9" width="17.6640625" style="35" customWidth="1"/>
    <col min="10" max="16384" width="9.33203125" style="35"/>
  </cols>
  <sheetData>
    <row r="1" spans="1:9" x14ac:dyDescent="0.25">
      <c r="A1" s="39"/>
      <c r="B1" s="35"/>
      <c r="C1" s="35"/>
      <c r="D1" s="35"/>
      <c r="E1" s="35"/>
      <c r="F1" s="35"/>
      <c r="G1" s="35"/>
      <c r="H1" s="35"/>
    </row>
    <row r="2" spans="1:9" ht="16.5" thickBot="1" x14ac:dyDescent="0.3">
      <c r="A2" s="39"/>
      <c r="B2" s="35"/>
      <c r="C2" s="35"/>
      <c r="D2" s="35"/>
      <c r="E2" s="35"/>
      <c r="F2" s="35"/>
      <c r="G2" s="35"/>
      <c r="H2" s="35"/>
    </row>
    <row r="3" spans="1:9" ht="18.75" thickBot="1" x14ac:dyDescent="0.3">
      <c r="A3" s="39"/>
      <c r="B3" s="1457" t="s">
        <v>321</v>
      </c>
      <c r="C3" s="1458"/>
      <c r="D3" s="1458"/>
      <c r="E3" s="1458"/>
      <c r="F3" s="1458"/>
      <c r="G3" s="1458"/>
      <c r="H3" s="1458"/>
      <c r="I3" s="1459"/>
    </row>
    <row r="4" spans="1:9" ht="23.25" customHeight="1" thickBot="1" x14ac:dyDescent="0.3">
      <c r="A4" s="101"/>
      <c r="B4" s="35"/>
      <c r="C4" s="35"/>
      <c r="D4" s="35"/>
      <c r="E4" s="35"/>
      <c r="F4" s="35"/>
      <c r="G4" s="35"/>
      <c r="H4" s="35"/>
    </row>
    <row r="5" spans="1:9" ht="18.75" thickBot="1" x14ac:dyDescent="0.3">
      <c r="A5" s="101"/>
      <c r="B5" s="1457" t="s">
        <v>151</v>
      </c>
      <c r="C5" s="1458"/>
      <c r="D5" s="1458"/>
      <c r="E5" s="1458"/>
      <c r="F5" s="1458"/>
      <c r="G5" s="1458"/>
      <c r="H5" s="1458"/>
      <c r="I5" s="1459"/>
    </row>
    <row r="6" spans="1:9" x14ac:dyDescent="0.25">
      <c r="A6" s="281"/>
      <c r="B6" s="280" t="s">
        <v>430</v>
      </c>
      <c r="C6" s="141" t="s">
        <v>922</v>
      </c>
      <c r="D6" s="142"/>
      <c r="E6" s="142"/>
      <c r="F6" s="279"/>
      <c r="G6" s="279"/>
      <c r="H6" s="279"/>
      <c r="I6" s="279"/>
    </row>
    <row r="7" spans="1:9" ht="30.75" x14ac:dyDescent="0.45">
      <c r="A7" s="281"/>
      <c r="B7" s="280" t="s">
        <v>222</v>
      </c>
      <c r="C7" s="141" t="s">
        <v>922</v>
      </c>
      <c r="D7" s="142"/>
      <c r="E7" s="142"/>
      <c r="F7" s="279"/>
      <c r="G7" s="856" t="s">
        <v>887</v>
      </c>
      <c r="H7" s="279"/>
      <c r="I7" s="279"/>
    </row>
    <row r="8" spans="1:9" ht="16.5" thickBot="1" x14ac:dyDescent="0.3">
      <c r="A8" s="503"/>
      <c r="B8" s="279"/>
      <c r="C8" s="279"/>
      <c r="D8" s="279"/>
      <c r="E8" s="279"/>
      <c r="F8" s="279"/>
      <c r="G8" s="279"/>
      <c r="H8" s="279"/>
      <c r="I8" s="279"/>
    </row>
    <row r="9" spans="1:9" ht="49.5" x14ac:dyDescent="0.25">
      <c r="A9" s="504" t="s">
        <v>34</v>
      </c>
      <c r="B9" s="505" t="s">
        <v>35</v>
      </c>
      <c r="C9" s="506" t="s">
        <v>150</v>
      </c>
      <c r="D9" s="506" t="s">
        <v>141</v>
      </c>
      <c r="E9" s="506" t="s">
        <v>250</v>
      </c>
      <c r="F9" s="506" t="s">
        <v>142</v>
      </c>
      <c r="G9" s="506" t="s">
        <v>65</v>
      </c>
      <c r="H9" s="506" t="s">
        <v>54</v>
      </c>
      <c r="I9" s="506" t="s">
        <v>247</v>
      </c>
    </row>
    <row r="10" spans="1:9" ht="47.25" x14ac:dyDescent="0.25">
      <c r="A10" s="301"/>
      <c r="B10" s="301"/>
      <c r="C10" s="507" t="s">
        <v>287</v>
      </c>
      <c r="D10" s="507" t="s">
        <v>287</v>
      </c>
      <c r="E10" s="507" t="s">
        <v>287</v>
      </c>
      <c r="F10" s="507" t="s">
        <v>287</v>
      </c>
      <c r="G10" s="507" t="s">
        <v>287</v>
      </c>
      <c r="H10" s="507" t="s">
        <v>287</v>
      </c>
      <c r="I10" s="507" t="s">
        <v>287</v>
      </c>
    </row>
    <row r="11" spans="1:9" ht="17.25" thickBot="1" x14ac:dyDescent="0.3">
      <c r="A11" s="508">
        <v>1</v>
      </c>
      <c r="B11" s="508">
        <v>2</v>
      </c>
      <c r="C11" s="508">
        <v>3</v>
      </c>
      <c r="D11" s="508">
        <v>4</v>
      </c>
      <c r="E11" s="508">
        <v>5</v>
      </c>
      <c r="F11" s="508">
        <v>6</v>
      </c>
      <c r="G11" s="508">
        <v>7</v>
      </c>
      <c r="H11" s="508">
        <v>8</v>
      </c>
      <c r="I11" s="508">
        <v>9</v>
      </c>
    </row>
    <row r="12" spans="1:9" ht="16.5" x14ac:dyDescent="0.3">
      <c r="A12" s="1006"/>
      <c r="B12" s="1007" t="s">
        <v>828</v>
      </c>
      <c r="C12" s="1008"/>
      <c r="D12" s="1008"/>
      <c r="E12" s="1008"/>
      <c r="F12" s="1008"/>
      <c r="G12" s="1008"/>
      <c r="H12" s="1009"/>
      <c r="I12" s="1009"/>
    </row>
    <row r="13" spans="1:9" ht="146.25" customHeight="1" x14ac:dyDescent="0.25">
      <c r="A13" s="734">
        <v>1</v>
      </c>
      <c r="B13" s="1001" t="s">
        <v>943</v>
      </c>
      <c r="C13" s="1002" t="s">
        <v>944</v>
      </c>
      <c r="D13" s="1003">
        <v>6</v>
      </c>
      <c r="E13" s="1005" t="s">
        <v>945</v>
      </c>
      <c r="F13" s="1010" t="s">
        <v>946</v>
      </c>
      <c r="G13" s="1005" t="s">
        <v>945</v>
      </c>
      <c r="H13" s="1011" t="s">
        <v>945</v>
      </c>
      <c r="I13" s="1010" t="s">
        <v>1003</v>
      </c>
    </row>
    <row r="14" spans="1:9" ht="30" x14ac:dyDescent="0.25">
      <c r="A14" s="734">
        <v>2</v>
      </c>
      <c r="B14" s="1001" t="s">
        <v>947</v>
      </c>
      <c r="C14" s="1004" t="s">
        <v>948</v>
      </c>
      <c r="D14" s="1002" t="s">
        <v>949</v>
      </c>
      <c r="E14" s="1005" t="s">
        <v>945</v>
      </c>
      <c r="F14" s="1005" t="s">
        <v>946</v>
      </c>
      <c r="G14" s="1005" t="s">
        <v>945</v>
      </c>
      <c r="H14" s="1011" t="s">
        <v>945</v>
      </c>
      <c r="I14" s="1010" t="s">
        <v>950</v>
      </c>
    </row>
    <row r="15" spans="1:9" ht="20.25" customHeight="1" x14ac:dyDescent="0.25">
      <c r="A15" s="244"/>
      <c r="B15" s="250"/>
      <c r="C15" s="511"/>
      <c r="D15" s="511"/>
      <c r="E15" s="511"/>
      <c r="F15" s="511"/>
      <c r="G15" s="511"/>
      <c r="H15" s="273"/>
      <c r="I15" s="273"/>
    </row>
    <row r="16" spans="1:9" x14ac:dyDescent="0.25">
      <c r="A16" s="244"/>
      <c r="B16" s="250"/>
      <c r="C16" s="510"/>
      <c r="D16" s="510"/>
      <c r="E16" s="510"/>
      <c r="F16" s="510"/>
      <c r="G16" s="510"/>
      <c r="H16" s="273" t="s">
        <v>57</v>
      </c>
      <c r="I16" s="273"/>
    </row>
    <row r="17" spans="1:9" ht="16.5" x14ac:dyDescent="0.3">
      <c r="A17" s="244"/>
      <c r="B17" s="672" t="s">
        <v>829</v>
      </c>
      <c r="C17" s="510"/>
      <c r="D17" s="510"/>
      <c r="E17" s="510"/>
      <c r="F17" s="510"/>
      <c r="G17" s="510"/>
      <c r="H17" s="273"/>
      <c r="I17" s="273"/>
    </row>
    <row r="18" spans="1:9" ht="16.5" x14ac:dyDescent="0.3">
      <c r="A18" s="673">
        <v>1</v>
      </c>
      <c r="B18" s="672" t="s">
        <v>281</v>
      </c>
      <c r="C18" s="510"/>
      <c r="D18" s="510"/>
      <c r="E18" s="510"/>
      <c r="F18" s="510"/>
      <c r="G18" s="510"/>
      <c r="H18" s="273"/>
      <c r="I18" s="273"/>
    </row>
    <row r="19" spans="1:9" ht="16.5" x14ac:dyDescent="0.3">
      <c r="A19" s="673"/>
      <c r="B19" s="672"/>
      <c r="C19" s="273"/>
      <c r="D19" s="273"/>
      <c r="E19" s="273"/>
      <c r="F19" s="273"/>
      <c r="G19" s="273"/>
      <c r="H19" s="273"/>
      <c r="I19" s="273"/>
    </row>
    <row r="20" spans="1:9" ht="16.5" x14ac:dyDescent="0.3">
      <c r="A20" s="673">
        <v>2</v>
      </c>
      <c r="B20" s="672" t="s">
        <v>281</v>
      </c>
      <c r="C20" s="273"/>
      <c r="D20" s="273"/>
      <c r="E20" s="273"/>
      <c r="F20" s="273"/>
      <c r="G20" s="273"/>
      <c r="H20" s="273"/>
      <c r="I20" s="273"/>
    </row>
    <row r="21" spans="1:9" ht="16.5" x14ac:dyDescent="0.3">
      <c r="A21" s="673"/>
      <c r="B21" s="672"/>
      <c r="C21" s="273"/>
      <c r="D21" s="273"/>
      <c r="E21" s="273"/>
      <c r="F21" s="273"/>
      <c r="G21" s="273"/>
      <c r="H21" s="273"/>
      <c r="I21" s="273"/>
    </row>
    <row r="22" spans="1:9" x14ac:dyDescent="0.25">
      <c r="A22" s="244"/>
      <c r="B22" s="250"/>
      <c r="C22" s="273"/>
      <c r="D22" s="273"/>
      <c r="E22" s="273"/>
      <c r="F22" s="273"/>
      <c r="G22" s="273"/>
      <c r="H22" s="273"/>
      <c r="I22" s="273"/>
    </row>
    <row r="23" spans="1:9" x14ac:dyDescent="0.25">
      <c r="A23" s="244"/>
      <c r="B23" s="250"/>
      <c r="C23" s="511"/>
      <c r="D23" s="511"/>
      <c r="E23" s="511"/>
      <c r="F23" s="511"/>
      <c r="G23" s="511"/>
      <c r="H23" s="273"/>
      <c r="I23" s="273"/>
    </row>
    <row r="24" spans="1:9" ht="16.5" x14ac:dyDescent="0.3">
      <c r="A24" s="244"/>
      <c r="B24" s="672" t="s">
        <v>411</v>
      </c>
      <c r="C24" s="511"/>
      <c r="D24" s="511"/>
      <c r="E24" s="511"/>
      <c r="F24" s="511"/>
      <c r="G24" s="511"/>
      <c r="H24" s="273"/>
      <c r="I24" s="273"/>
    </row>
    <row r="25" spans="1:9" ht="16.5" x14ac:dyDescent="0.3">
      <c r="A25" s="244">
        <v>1</v>
      </c>
      <c r="B25" s="672" t="s">
        <v>281</v>
      </c>
      <c r="C25" s="511"/>
      <c r="D25" s="511"/>
      <c r="E25" s="511"/>
      <c r="F25" s="511"/>
      <c r="G25" s="511"/>
      <c r="H25" s="273"/>
      <c r="I25" s="273"/>
    </row>
    <row r="26" spans="1:9" ht="16.5" x14ac:dyDescent="0.3">
      <c r="A26" s="673"/>
      <c r="B26" s="672"/>
      <c r="C26" s="511"/>
      <c r="D26" s="511"/>
      <c r="E26" s="511"/>
      <c r="F26" s="511"/>
      <c r="G26" s="511"/>
      <c r="H26" s="273"/>
      <c r="I26" s="273"/>
    </row>
    <row r="27" spans="1:9" ht="16.5" x14ac:dyDescent="0.3">
      <c r="A27" s="673">
        <v>2</v>
      </c>
      <c r="B27" s="672" t="s">
        <v>281</v>
      </c>
      <c r="C27" s="511"/>
      <c r="D27" s="511"/>
      <c r="E27" s="511"/>
      <c r="F27" s="511"/>
      <c r="G27" s="511"/>
      <c r="H27" s="273"/>
      <c r="I27" s="273"/>
    </row>
    <row r="28" spans="1:9" ht="16.5" x14ac:dyDescent="0.3">
      <c r="A28" s="673"/>
      <c r="B28" s="672"/>
      <c r="C28" s="511"/>
      <c r="D28" s="511"/>
      <c r="E28" s="511"/>
      <c r="F28" s="511"/>
      <c r="G28" s="511"/>
      <c r="H28" s="273"/>
      <c r="I28" s="273"/>
    </row>
    <row r="29" spans="1:9" x14ac:dyDescent="0.25">
      <c r="A29" s="244"/>
      <c r="B29" s="250"/>
      <c r="C29" s="511"/>
      <c r="D29" s="511"/>
      <c r="E29" s="511"/>
      <c r="F29" s="511"/>
      <c r="G29" s="511"/>
      <c r="H29" s="273"/>
      <c r="I29" s="273"/>
    </row>
    <row r="30" spans="1:9" x14ac:dyDescent="0.25">
      <c r="A30" s="244"/>
      <c r="B30" s="250"/>
      <c r="C30" s="511"/>
      <c r="D30" s="511"/>
      <c r="E30" s="511"/>
      <c r="F30" s="511"/>
      <c r="G30" s="511"/>
      <c r="H30" s="273"/>
      <c r="I30" s="273"/>
    </row>
    <row r="31" spans="1:9" ht="16.5" x14ac:dyDescent="0.3">
      <c r="A31" s="673"/>
      <c r="B31" s="674" t="s">
        <v>416</v>
      </c>
      <c r="C31" s="511"/>
      <c r="D31" s="511"/>
      <c r="E31" s="511"/>
      <c r="F31" s="511"/>
      <c r="G31" s="511"/>
      <c r="H31" s="273"/>
      <c r="I31" s="273"/>
    </row>
    <row r="32" spans="1:9" x14ac:dyDescent="0.25">
      <c r="A32" s="244">
        <v>1</v>
      </c>
      <c r="B32" s="675" t="s">
        <v>281</v>
      </c>
      <c r="C32" s="511"/>
      <c r="D32" s="511"/>
      <c r="E32" s="511"/>
      <c r="F32" s="511"/>
      <c r="G32" s="511"/>
      <c r="H32" s="273"/>
      <c r="I32" s="273"/>
    </row>
    <row r="33" spans="1:9" x14ac:dyDescent="0.25">
      <c r="A33" s="244"/>
      <c r="B33" s="675"/>
      <c r="C33" s="511"/>
      <c r="D33" s="511"/>
      <c r="E33" s="511"/>
      <c r="F33" s="511"/>
      <c r="G33" s="511"/>
      <c r="H33" s="273"/>
      <c r="I33" s="273"/>
    </row>
    <row r="34" spans="1:9" x14ac:dyDescent="0.25">
      <c r="A34" s="244">
        <v>2</v>
      </c>
      <c r="B34" s="675" t="s">
        <v>281</v>
      </c>
      <c r="C34" s="511"/>
      <c r="D34" s="511"/>
      <c r="E34" s="511"/>
      <c r="F34" s="511"/>
      <c r="G34" s="511"/>
      <c r="H34" s="273"/>
      <c r="I34" s="273"/>
    </row>
    <row r="35" spans="1:9" x14ac:dyDescent="0.25">
      <c r="A35" s="244"/>
      <c r="B35" s="675"/>
      <c r="C35" s="511"/>
      <c r="D35" s="511"/>
      <c r="E35" s="511"/>
      <c r="F35" s="511"/>
      <c r="G35" s="511"/>
      <c r="H35" s="273"/>
      <c r="I35" s="273"/>
    </row>
    <row r="36" spans="1:9" x14ac:dyDescent="0.25">
      <c r="A36" s="244"/>
      <c r="B36" s="675"/>
      <c r="C36" s="511"/>
      <c r="D36" s="511"/>
      <c r="E36" s="511"/>
      <c r="F36" s="511"/>
      <c r="G36" s="511"/>
      <c r="H36" s="273"/>
      <c r="I36" s="273"/>
    </row>
    <row r="37" spans="1:9" ht="16.5" thickBot="1" x14ac:dyDescent="0.3">
      <c r="A37" s="244"/>
      <c r="B37" s="676"/>
      <c r="C37" s="511"/>
      <c r="D37" s="511"/>
      <c r="E37" s="511"/>
      <c r="F37" s="511"/>
      <c r="G37" s="511"/>
      <c r="H37" s="273"/>
      <c r="I37" s="273"/>
    </row>
    <row r="38" spans="1:9" x14ac:dyDescent="0.25">
      <c r="A38" s="1460" t="s">
        <v>786</v>
      </c>
      <c r="B38" s="1460"/>
      <c r="C38" s="1460"/>
      <c r="D38" s="1460"/>
      <c r="E38" s="1460"/>
      <c r="F38" s="1460"/>
      <c r="G38" s="1460"/>
      <c r="H38" s="1460"/>
      <c r="I38" s="1460"/>
    </row>
    <row r="39" spans="1:9" x14ac:dyDescent="0.25">
      <c r="A39" s="1461"/>
      <c r="B39" s="1461"/>
      <c r="C39" s="1461"/>
      <c r="D39" s="1461"/>
      <c r="E39" s="1461"/>
      <c r="F39" s="1461"/>
      <c r="G39" s="1461"/>
      <c r="H39" s="1461"/>
      <c r="I39" s="1461"/>
    </row>
    <row r="40" spans="1:9" x14ac:dyDescent="0.25">
      <c r="A40" s="281"/>
      <c r="B40" s="279"/>
      <c r="C40" s="279"/>
      <c r="D40" s="279"/>
      <c r="E40" s="279"/>
      <c r="F40" s="279"/>
      <c r="G40" s="279"/>
      <c r="H40" s="279"/>
      <c r="I40" s="279"/>
    </row>
    <row r="41" spans="1:9" x14ac:dyDescent="0.25">
      <c r="A41" s="39"/>
      <c r="B41" s="35"/>
      <c r="C41" s="35"/>
      <c r="D41" s="35"/>
      <c r="E41" s="35"/>
      <c r="F41" s="35"/>
      <c r="G41" s="35"/>
      <c r="H41" s="35"/>
    </row>
    <row r="42" spans="1:9" x14ac:dyDescent="0.25">
      <c r="A42" s="39"/>
      <c r="B42" s="35"/>
      <c r="C42" s="35"/>
      <c r="D42" s="35"/>
      <c r="E42" s="35"/>
      <c r="F42" s="35"/>
      <c r="G42" s="35"/>
      <c r="H42" s="35"/>
    </row>
    <row r="43" spans="1:9" x14ac:dyDescent="0.25">
      <c r="A43" s="39"/>
      <c r="B43" s="35"/>
      <c r="C43" s="35"/>
      <c r="D43" s="35"/>
      <c r="E43" s="35"/>
      <c r="F43" s="35"/>
      <c r="G43" s="35"/>
      <c r="H43" s="35"/>
    </row>
    <row r="44" spans="1:9" x14ac:dyDescent="0.25">
      <c r="A44" s="39"/>
      <c r="B44" s="35"/>
      <c r="C44" s="35"/>
      <c r="D44" s="35"/>
      <c r="E44" s="35"/>
      <c r="F44" s="35"/>
      <c r="G44" s="35"/>
      <c r="H44" s="35"/>
    </row>
    <row r="45" spans="1:9" x14ac:dyDescent="0.25">
      <c r="A45" s="39"/>
      <c r="B45" s="35"/>
      <c r="C45" s="35"/>
      <c r="D45" s="35"/>
      <c r="E45" s="35"/>
      <c r="F45" s="35"/>
      <c r="G45" s="35"/>
      <c r="H45" s="35"/>
    </row>
    <row r="46" spans="1:9" x14ac:dyDescent="0.25">
      <c r="A46" s="39"/>
      <c r="B46" s="35"/>
      <c r="C46" s="35"/>
      <c r="D46" s="35"/>
      <c r="E46" s="35"/>
      <c r="F46" s="35"/>
      <c r="G46" s="35"/>
      <c r="H46" s="35"/>
    </row>
    <row r="47" spans="1:9" x14ac:dyDescent="0.25">
      <c r="A47" s="39"/>
      <c r="B47" s="35"/>
      <c r="C47" s="35"/>
      <c r="D47" s="35"/>
      <c r="E47" s="35"/>
      <c r="F47" s="35"/>
      <c r="G47" s="35"/>
      <c r="H47" s="35"/>
    </row>
    <row r="48" spans="1:9" x14ac:dyDescent="0.25">
      <c r="A48" s="39"/>
      <c r="B48" s="35"/>
      <c r="C48" s="35"/>
      <c r="D48" s="35"/>
      <c r="E48" s="35"/>
      <c r="F48" s="35"/>
      <c r="G48" s="35"/>
      <c r="H48" s="35"/>
    </row>
    <row r="49" spans="1:8" x14ac:dyDescent="0.25">
      <c r="A49" s="39"/>
      <c r="B49" s="35"/>
      <c r="C49" s="35"/>
      <c r="D49" s="35"/>
      <c r="E49" s="35"/>
      <c r="F49" s="35"/>
      <c r="G49" s="35"/>
      <c r="H49" s="35"/>
    </row>
    <row r="50" spans="1:8" x14ac:dyDescent="0.25">
      <c r="A50" s="39"/>
      <c r="B50" s="35"/>
      <c r="C50" s="35"/>
      <c r="D50" s="35"/>
      <c r="E50" s="35"/>
      <c r="F50" s="35"/>
      <c r="G50" s="35"/>
      <c r="H50" s="35"/>
    </row>
    <row r="51" spans="1:8" x14ac:dyDescent="0.25">
      <c r="A51" s="39"/>
      <c r="B51" s="35"/>
      <c r="C51" s="35"/>
      <c r="D51" s="35"/>
      <c r="E51" s="35"/>
      <c r="F51" s="35"/>
      <c r="G51" s="35"/>
      <c r="H51" s="35"/>
    </row>
    <row r="52" spans="1:8" x14ac:dyDescent="0.25">
      <c r="A52" s="39"/>
      <c r="B52" s="35"/>
      <c r="C52" s="35"/>
      <c r="D52" s="35"/>
      <c r="E52" s="35"/>
      <c r="F52" s="35"/>
      <c r="G52" s="35"/>
      <c r="H52" s="35"/>
    </row>
    <row r="53" spans="1:8" x14ac:dyDescent="0.25">
      <c r="A53" s="39"/>
      <c r="B53" s="35"/>
      <c r="C53" s="35"/>
      <c r="D53" s="35"/>
      <c r="E53" s="35"/>
      <c r="F53" s="35"/>
      <c r="G53" s="35"/>
      <c r="H53" s="35"/>
    </row>
    <row r="54" spans="1:8" x14ac:dyDescent="0.25">
      <c r="A54" s="39"/>
      <c r="B54" s="35"/>
      <c r="C54" s="35"/>
      <c r="D54" s="35"/>
      <c r="E54" s="35"/>
      <c r="F54" s="35"/>
      <c r="G54" s="35"/>
      <c r="H54" s="35"/>
    </row>
    <row r="55" spans="1:8" x14ac:dyDescent="0.25">
      <c r="A55" s="39"/>
      <c r="B55" s="35"/>
      <c r="C55" s="35"/>
      <c r="D55" s="35"/>
      <c r="E55" s="35"/>
      <c r="F55" s="35"/>
      <c r="G55" s="35"/>
      <c r="H55" s="35"/>
    </row>
    <row r="56" spans="1:8" x14ac:dyDescent="0.25">
      <c r="A56" s="39"/>
      <c r="B56" s="35"/>
      <c r="C56" s="35"/>
      <c r="D56" s="35"/>
      <c r="E56" s="35"/>
      <c r="F56" s="35"/>
      <c r="G56" s="35"/>
      <c r="H56" s="35"/>
    </row>
    <row r="57" spans="1:8" x14ac:dyDescent="0.25">
      <c r="A57" s="39"/>
      <c r="B57" s="35"/>
      <c r="C57" s="35"/>
      <c r="D57" s="35"/>
      <c r="E57" s="35"/>
      <c r="F57" s="35"/>
      <c r="G57" s="35"/>
      <c r="H57" s="35"/>
    </row>
    <row r="58" spans="1:8" x14ac:dyDescent="0.25">
      <c r="A58" s="39"/>
      <c r="B58" s="35"/>
      <c r="C58" s="35"/>
      <c r="D58" s="35"/>
      <c r="E58" s="35"/>
      <c r="F58" s="35"/>
      <c r="G58" s="35"/>
      <c r="H58" s="35"/>
    </row>
    <row r="59" spans="1:8" x14ac:dyDescent="0.25">
      <c r="A59" s="39"/>
      <c r="B59" s="35"/>
      <c r="C59" s="35"/>
      <c r="D59" s="35"/>
      <c r="E59" s="35"/>
      <c r="F59" s="35"/>
      <c r="G59" s="35"/>
      <c r="H59" s="35"/>
    </row>
    <row r="60" spans="1:8" x14ac:dyDescent="0.25">
      <c r="A60" s="39"/>
      <c r="B60" s="35"/>
      <c r="C60" s="35"/>
      <c r="D60" s="35"/>
      <c r="E60" s="35"/>
      <c r="F60" s="35"/>
      <c r="G60" s="35"/>
      <c r="H60" s="35"/>
    </row>
    <row r="61" spans="1:8" x14ac:dyDescent="0.25">
      <c r="A61" s="39"/>
      <c r="B61" s="35"/>
      <c r="C61" s="35"/>
      <c r="D61" s="35"/>
      <c r="E61" s="35"/>
      <c r="F61" s="35"/>
      <c r="G61" s="35"/>
      <c r="H61" s="35"/>
    </row>
    <row r="62" spans="1:8" x14ac:dyDescent="0.25">
      <c r="A62" s="39"/>
      <c r="B62" s="35"/>
      <c r="C62" s="35"/>
      <c r="D62" s="35"/>
      <c r="E62" s="35"/>
      <c r="F62" s="35"/>
      <c r="G62" s="35"/>
      <c r="H62" s="35"/>
    </row>
    <row r="63" spans="1:8" x14ac:dyDescent="0.25">
      <c r="A63" s="39"/>
      <c r="B63" s="35"/>
      <c r="C63" s="35"/>
      <c r="D63" s="35"/>
      <c r="E63" s="35"/>
      <c r="F63" s="35"/>
      <c r="G63" s="35"/>
      <c r="H63" s="35"/>
    </row>
    <row r="64" spans="1:8" x14ac:dyDescent="0.25">
      <c r="A64" s="39"/>
      <c r="B64" s="35"/>
      <c r="C64" s="35"/>
      <c r="D64" s="35"/>
      <c r="E64" s="35"/>
      <c r="F64" s="35"/>
      <c r="G64" s="35"/>
      <c r="H64" s="35"/>
    </row>
    <row r="65" spans="1:8" x14ac:dyDescent="0.25">
      <c r="A65" s="39"/>
      <c r="B65" s="35"/>
      <c r="C65" s="35"/>
      <c r="D65" s="35"/>
      <c r="E65" s="35"/>
      <c r="F65" s="35"/>
      <c r="G65" s="35"/>
      <c r="H65" s="35"/>
    </row>
    <row r="66" spans="1:8" x14ac:dyDescent="0.25">
      <c r="A66" s="39"/>
      <c r="B66" s="35"/>
      <c r="C66" s="35"/>
      <c r="D66" s="35"/>
      <c r="E66" s="35"/>
      <c r="F66" s="35"/>
      <c r="G66" s="35"/>
      <c r="H66" s="35"/>
    </row>
    <row r="67" spans="1:8" x14ac:dyDescent="0.25">
      <c r="A67" s="39"/>
      <c r="B67" s="35"/>
      <c r="C67" s="35"/>
      <c r="D67" s="35"/>
      <c r="E67" s="35"/>
      <c r="F67" s="35"/>
      <c r="G67" s="35"/>
      <c r="H67" s="35"/>
    </row>
    <row r="68" spans="1:8" x14ac:dyDescent="0.25">
      <c r="A68" s="39"/>
      <c r="B68" s="35"/>
      <c r="C68" s="35"/>
      <c r="D68" s="35"/>
      <c r="E68" s="35"/>
      <c r="F68" s="35"/>
      <c r="G68" s="35"/>
      <c r="H68" s="35"/>
    </row>
    <row r="69" spans="1:8" x14ac:dyDescent="0.25">
      <c r="A69" s="39"/>
      <c r="B69" s="35"/>
      <c r="C69" s="35"/>
      <c r="D69" s="35"/>
      <c r="E69" s="35"/>
      <c r="F69" s="35"/>
      <c r="G69" s="35"/>
      <c r="H69" s="35"/>
    </row>
    <row r="70" spans="1:8" x14ac:dyDescent="0.25">
      <c r="A70" s="39"/>
      <c r="B70" s="35"/>
      <c r="C70" s="35"/>
      <c r="D70" s="35"/>
      <c r="E70" s="35"/>
      <c r="F70" s="35"/>
      <c r="G70" s="35"/>
      <c r="H70" s="35"/>
    </row>
    <row r="71" spans="1:8" x14ac:dyDescent="0.25">
      <c r="A71" s="39"/>
      <c r="B71" s="35"/>
      <c r="C71" s="35"/>
      <c r="D71" s="35"/>
      <c r="E71" s="35"/>
      <c r="F71" s="35"/>
      <c r="G71" s="35"/>
      <c r="H71" s="35"/>
    </row>
    <row r="72" spans="1:8" x14ac:dyDescent="0.25">
      <c r="A72" s="39"/>
      <c r="B72" s="35"/>
      <c r="C72" s="35"/>
      <c r="D72" s="35"/>
      <c r="E72" s="35"/>
      <c r="F72" s="35"/>
      <c r="G72" s="35"/>
      <c r="H72" s="35"/>
    </row>
    <row r="73" spans="1:8" x14ac:dyDescent="0.25">
      <c r="A73" s="39"/>
      <c r="B73" s="35"/>
      <c r="C73" s="35"/>
      <c r="D73" s="35"/>
      <c r="E73" s="35"/>
      <c r="F73" s="35"/>
      <c r="G73" s="35"/>
      <c r="H73" s="35"/>
    </row>
    <row r="74" spans="1:8" x14ac:dyDescent="0.25">
      <c r="A74" s="39"/>
      <c r="B74" s="35"/>
      <c r="C74" s="35"/>
      <c r="D74" s="35"/>
      <c r="E74" s="35"/>
      <c r="F74" s="35"/>
      <c r="G74" s="35"/>
      <c r="H74" s="35"/>
    </row>
    <row r="75" spans="1:8" x14ac:dyDescent="0.25">
      <c r="A75" s="39"/>
      <c r="B75" s="35"/>
      <c r="C75" s="35"/>
      <c r="D75" s="35"/>
      <c r="E75" s="35"/>
      <c r="F75" s="35"/>
      <c r="G75" s="35"/>
      <c r="H75" s="35"/>
    </row>
    <row r="76" spans="1:8" x14ac:dyDescent="0.25">
      <c r="A76" s="39"/>
      <c r="B76" s="35"/>
      <c r="C76" s="35"/>
      <c r="D76" s="35"/>
      <c r="E76" s="35"/>
      <c r="F76" s="35"/>
      <c r="G76" s="35"/>
      <c r="H76" s="35"/>
    </row>
    <row r="77" spans="1:8" x14ac:dyDescent="0.25">
      <c r="A77" s="39"/>
      <c r="B77" s="35"/>
      <c r="C77" s="35"/>
      <c r="D77" s="35"/>
      <c r="E77" s="35"/>
      <c r="F77" s="35"/>
      <c r="G77" s="35"/>
      <c r="H77" s="35"/>
    </row>
    <row r="78" spans="1:8" x14ac:dyDescent="0.25">
      <c r="A78" s="39"/>
      <c r="B78" s="35"/>
      <c r="C78" s="35"/>
      <c r="D78" s="35"/>
      <c r="E78" s="35"/>
      <c r="F78" s="35"/>
      <c r="G78" s="35"/>
      <c r="H78" s="35"/>
    </row>
    <row r="79" spans="1:8" x14ac:dyDescent="0.25">
      <c r="A79" s="39"/>
      <c r="B79" s="35"/>
      <c r="C79" s="35"/>
      <c r="D79" s="35"/>
      <c r="E79" s="35"/>
      <c r="F79" s="35"/>
      <c r="G79" s="35"/>
      <c r="H79" s="35"/>
    </row>
    <row r="80" spans="1:8" x14ac:dyDescent="0.25">
      <c r="A80" s="39"/>
      <c r="B80" s="35"/>
      <c r="C80" s="35"/>
      <c r="D80" s="35"/>
      <c r="E80" s="35"/>
      <c r="F80" s="35"/>
      <c r="G80" s="35"/>
      <c r="H80" s="35"/>
    </row>
    <row r="81" spans="1:8" x14ac:dyDescent="0.25">
      <c r="A81" s="39"/>
      <c r="B81" s="35"/>
      <c r="C81" s="35"/>
      <c r="D81" s="35"/>
      <c r="E81" s="35"/>
      <c r="F81" s="35"/>
      <c r="G81" s="35"/>
      <c r="H81" s="35"/>
    </row>
    <row r="82" spans="1:8" x14ac:dyDescent="0.25">
      <c r="A82" s="39"/>
      <c r="B82" s="35"/>
      <c r="C82" s="35"/>
      <c r="D82" s="35"/>
      <c r="E82" s="35"/>
      <c r="F82" s="35"/>
      <c r="G82" s="35"/>
      <c r="H82" s="35"/>
    </row>
    <row r="83" spans="1:8" x14ac:dyDescent="0.25">
      <c r="A83" s="39"/>
      <c r="B83" s="35"/>
      <c r="C83" s="35"/>
      <c r="D83" s="35"/>
      <c r="E83" s="35"/>
      <c r="F83" s="35"/>
      <c r="G83" s="35"/>
      <c r="H83" s="35"/>
    </row>
    <row r="84" spans="1:8" x14ac:dyDescent="0.25">
      <c r="A84" s="39"/>
      <c r="B84" s="35"/>
      <c r="C84" s="35"/>
      <c r="D84" s="35"/>
      <c r="E84" s="35"/>
      <c r="F84" s="35"/>
      <c r="G84" s="35"/>
      <c r="H84" s="35"/>
    </row>
    <row r="85" spans="1:8" x14ac:dyDescent="0.25">
      <c r="A85" s="39"/>
      <c r="B85" s="35"/>
      <c r="C85" s="35"/>
      <c r="D85" s="35"/>
      <c r="E85" s="35"/>
      <c r="F85" s="35"/>
      <c r="G85" s="35"/>
      <c r="H85" s="35"/>
    </row>
    <row r="86" spans="1:8" x14ac:dyDescent="0.25">
      <c r="A86" s="39"/>
      <c r="B86" s="35"/>
      <c r="C86" s="35"/>
      <c r="D86" s="35"/>
      <c r="E86" s="35"/>
      <c r="F86" s="35"/>
      <c r="G86" s="35"/>
      <c r="H86" s="35"/>
    </row>
    <row r="87" spans="1:8" x14ac:dyDescent="0.25">
      <c r="A87" s="39"/>
      <c r="B87" s="35"/>
      <c r="C87" s="35"/>
      <c r="D87" s="35"/>
      <c r="E87" s="35"/>
      <c r="F87" s="35"/>
      <c r="G87" s="35"/>
      <c r="H87" s="35"/>
    </row>
    <row r="88" spans="1:8" x14ac:dyDescent="0.25">
      <c r="A88" s="39"/>
      <c r="B88" s="35"/>
      <c r="C88" s="35"/>
      <c r="D88" s="35"/>
      <c r="E88" s="35"/>
      <c r="F88" s="35"/>
      <c r="G88" s="35"/>
      <c r="H88" s="35"/>
    </row>
    <row r="89" spans="1:8" x14ac:dyDescent="0.25">
      <c r="A89" s="39"/>
      <c r="B89" s="35"/>
      <c r="C89" s="35"/>
      <c r="D89" s="35"/>
      <c r="E89" s="35"/>
      <c r="F89" s="35"/>
      <c r="G89" s="35"/>
      <c r="H89" s="35"/>
    </row>
    <row r="90" spans="1:8" x14ac:dyDescent="0.25">
      <c r="A90" s="39"/>
      <c r="B90" s="35"/>
      <c r="C90" s="35"/>
      <c r="D90" s="35"/>
      <c r="E90" s="35"/>
      <c r="F90" s="35"/>
      <c r="G90" s="35"/>
      <c r="H90" s="35"/>
    </row>
    <row r="91" spans="1:8" x14ac:dyDescent="0.25">
      <c r="A91" s="39"/>
      <c r="B91" s="35"/>
      <c r="C91" s="35"/>
      <c r="D91" s="35"/>
      <c r="E91" s="35"/>
      <c r="F91" s="35"/>
      <c r="G91" s="35"/>
      <c r="H91" s="35"/>
    </row>
    <row r="92" spans="1:8" x14ac:dyDescent="0.25">
      <c r="A92" s="39"/>
      <c r="B92" s="35"/>
      <c r="C92" s="35"/>
      <c r="D92" s="35"/>
      <c r="E92" s="35"/>
      <c r="F92" s="35"/>
      <c r="G92" s="35"/>
      <c r="H92" s="35"/>
    </row>
    <row r="93" spans="1:8" x14ac:dyDescent="0.25">
      <c r="A93" s="39"/>
      <c r="B93" s="35"/>
      <c r="C93" s="35"/>
      <c r="D93" s="35"/>
      <c r="E93" s="35"/>
      <c r="F93" s="35"/>
      <c r="G93" s="35"/>
      <c r="H93" s="35"/>
    </row>
    <row r="94" spans="1:8" x14ac:dyDescent="0.25">
      <c r="A94" s="39"/>
      <c r="B94" s="35"/>
      <c r="C94" s="35"/>
      <c r="D94" s="35"/>
      <c r="E94" s="35"/>
      <c r="F94" s="35"/>
      <c r="G94" s="35"/>
      <c r="H94" s="35"/>
    </row>
    <row r="95" spans="1:8" x14ac:dyDescent="0.25">
      <c r="A95" s="39"/>
      <c r="B95" s="35"/>
      <c r="C95" s="35"/>
      <c r="D95" s="35"/>
      <c r="E95" s="35"/>
      <c r="F95" s="35"/>
      <c r="G95" s="35"/>
      <c r="H95" s="35"/>
    </row>
    <row r="96" spans="1:8" x14ac:dyDescent="0.25">
      <c r="A96" s="39"/>
      <c r="B96" s="35"/>
      <c r="C96" s="35"/>
      <c r="D96" s="35"/>
      <c r="E96" s="35"/>
      <c r="F96" s="35"/>
      <c r="G96" s="35"/>
      <c r="H96" s="35"/>
    </row>
    <row r="97" spans="1:8" x14ac:dyDescent="0.25">
      <c r="A97" s="39"/>
      <c r="B97" s="35"/>
      <c r="C97" s="35"/>
      <c r="D97" s="35"/>
      <c r="E97" s="35"/>
      <c r="F97" s="35"/>
      <c r="G97" s="35"/>
      <c r="H97" s="35"/>
    </row>
    <row r="98" spans="1:8" x14ac:dyDescent="0.25">
      <c r="A98" s="39"/>
      <c r="B98" s="35"/>
      <c r="C98" s="35"/>
      <c r="D98" s="35"/>
      <c r="E98" s="35"/>
      <c r="F98" s="35"/>
      <c r="G98" s="35"/>
      <c r="H98" s="35"/>
    </row>
    <row r="99" spans="1:8" x14ac:dyDescent="0.25">
      <c r="A99" s="39"/>
      <c r="B99" s="35"/>
      <c r="C99" s="35"/>
      <c r="D99" s="35"/>
      <c r="E99" s="35"/>
      <c r="F99" s="35"/>
      <c r="G99" s="35"/>
      <c r="H99" s="35"/>
    </row>
    <row r="100" spans="1:8" x14ac:dyDescent="0.25">
      <c r="A100" s="39"/>
      <c r="B100" s="35"/>
      <c r="C100" s="35"/>
      <c r="D100" s="35"/>
      <c r="E100" s="35"/>
      <c r="F100" s="35"/>
      <c r="G100" s="35"/>
      <c r="H100" s="35"/>
    </row>
    <row r="101" spans="1:8" x14ac:dyDescent="0.25">
      <c r="A101" s="39"/>
      <c r="B101" s="35"/>
      <c r="C101" s="35"/>
      <c r="D101" s="35"/>
      <c r="E101" s="35"/>
      <c r="F101" s="35"/>
      <c r="G101" s="35"/>
      <c r="H101" s="35"/>
    </row>
    <row r="102" spans="1:8" x14ac:dyDescent="0.25">
      <c r="A102" s="39"/>
      <c r="B102" s="35"/>
      <c r="C102" s="35"/>
      <c r="D102" s="35"/>
      <c r="E102" s="35"/>
      <c r="F102" s="35"/>
      <c r="G102" s="35"/>
      <c r="H102" s="35"/>
    </row>
    <row r="103" spans="1:8" x14ac:dyDescent="0.25">
      <c r="A103" s="39"/>
      <c r="B103" s="35"/>
      <c r="C103" s="35"/>
      <c r="D103" s="35"/>
      <c r="E103" s="35"/>
      <c r="F103" s="35"/>
      <c r="G103" s="35"/>
      <c r="H103" s="35"/>
    </row>
    <row r="104" spans="1:8" x14ac:dyDescent="0.25">
      <c r="A104" s="39"/>
      <c r="B104" s="35"/>
      <c r="C104" s="35"/>
      <c r="D104" s="35"/>
      <c r="E104" s="35"/>
      <c r="F104" s="35"/>
      <c r="G104" s="35"/>
      <c r="H104" s="35"/>
    </row>
    <row r="105" spans="1:8" x14ac:dyDescent="0.25">
      <c r="A105" s="39"/>
      <c r="B105" s="35"/>
      <c r="C105" s="35"/>
      <c r="D105" s="35"/>
      <c r="E105" s="35"/>
      <c r="F105" s="35"/>
      <c r="G105" s="35"/>
      <c r="H105" s="35"/>
    </row>
    <row r="106" spans="1:8" x14ac:dyDescent="0.25">
      <c r="A106" s="39"/>
      <c r="B106" s="35"/>
      <c r="C106" s="35"/>
      <c r="D106" s="35"/>
      <c r="E106" s="35"/>
      <c r="F106" s="35"/>
      <c r="G106" s="35"/>
      <c r="H106" s="35"/>
    </row>
    <row r="107" spans="1:8" x14ac:dyDescent="0.25">
      <c r="A107" s="39"/>
      <c r="B107" s="35"/>
      <c r="C107" s="35"/>
      <c r="D107" s="35"/>
      <c r="E107" s="35"/>
      <c r="F107" s="35"/>
      <c r="G107" s="35"/>
      <c r="H107" s="35"/>
    </row>
    <row r="108" spans="1:8" x14ac:dyDescent="0.25">
      <c r="A108" s="39"/>
      <c r="B108" s="35"/>
      <c r="C108" s="35"/>
      <c r="D108" s="35"/>
      <c r="E108" s="35"/>
      <c r="F108" s="35"/>
      <c r="G108" s="35"/>
      <c r="H108" s="35"/>
    </row>
    <row r="109" spans="1:8" x14ac:dyDescent="0.25">
      <c r="A109" s="39"/>
      <c r="B109" s="35"/>
      <c r="C109" s="35"/>
      <c r="D109" s="35"/>
      <c r="E109" s="35"/>
      <c r="F109" s="35"/>
      <c r="G109" s="35"/>
      <c r="H109" s="35"/>
    </row>
    <row r="110" spans="1:8" x14ac:dyDescent="0.25">
      <c r="A110" s="39"/>
      <c r="B110" s="35"/>
      <c r="C110" s="35"/>
      <c r="D110" s="35"/>
      <c r="E110" s="35"/>
      <c r="F110" s="35"/>
      <c r="G110" s="35"/>
      <c r="H110" s="35"/>
    </row>
    <row r="111" spans="1:8" x14ac:dyDescent="0.25">
      <c r="A111" s="39"/>
      <c r="B111" s="35"/>
      <c r="C111" s="35"/>
      <c r="D111" s="35"/>
      <c r="E111" s="35"/>
      <c r="F111" s="35"/>
      <c r="G111" s="35"/>
      <c r="H111" s="35"/>
    </row>
    <row r="112" spans="1:8" x14ac:dyDescent="0.25">
      <c r="A112" s="39"/>
      <c r="B112" s="35"/>
      <c r="C112" s="35"/>
      <c r="D112" s="35"/>
      <c r="E112" s="35"/>
      <c r="F112" s="35"/>
      <c r="G112" s="35"/>
      <c r="H112" s="35"/>
    </row>
    <row r="113" spans="1:8" x14ac:dyDescent="0.25">
      <c r="A113" s="39"/>
      <c r="B113" s="35"/>
      <c r="C113" s="35"/>
      <c r="D113" s="35"/>
      <c r="E113" s="35"/>
      <c r="F113" s="35"/>
      <c r="G113" s="35"/>
      <c r="H113" s="35"/>
    </row>
    <row r="114" spans="1:8" x14ac:dyDescent="0.25">
      <c r="A114" s="39"/>
      <c r="B114" s="35"/>
      <c r="C114" s="35"/>
      <c r="D114" s="35"/>
      <c r="E114" s="35"/>
      <c r="F114" s="35"/>
      <c r="G114" s="35"/>
      <c r="H114" s="35"/>
    </row>
    <row r="115" spans="1:8" x14ac:dyDescent="0.25">
      <c r="A115" s="39"/>
      <c r="B115" s="35"/>
      <c r="C115" s="35"/>
      <c r="D115" s="35"/>
      <c r="E115" s="35"/>
      <c r="F115" s="35"/>
      <c r="G115" s="35"/>
      <c r="H115" s="35"/>
    </row>
    <row r="116" spans="1:8" x14ac:dyDescent="0.25">
      <c r="A116" s="39"/>
      <c r="B116" s="35"/>
      <c r="C116" s="35"/>
      <c r="D116" s="35"/>
      <c r="E116" s="35"/>
      <c r="F116" s="35"/>
      <c r="G116" s="35"/>
      <c r="H116" s="35"/>
    </row>
    <row r="117" spans="1:8" x14ac:dyDescent="0.25">
      <c r="A117" s="39"/>
      <c r="B117" s="35"/>
      <c r="C117" s="35"/>
      <c r="D117" s="35"/>
      <c r="E117" s="35"/>
      <c r="F117" s="35"/>
      <c r="G117" s="35"/>
      <c r="H117" s="35"/>
    </row>
    <row r="118" spans="1:8" x14ac:dyDescent="0.25">
      <c r="A118" s="39"/>
      <c r="B118" s="35"/>
      <c r="C118" s="35"/>
      <c r="D118" s="35"/>
      <c r="E118" s="35"/>
      <c r="F118" s="35"/>
      <c r="G118" s="35"/>
      <c r="H118" s="35"/>
    </row>
    <row r="119" spans="1:8" x14ac:dyDescent="0.25">
      <c r="A119" s="39"/>
      <c r="B119" s="35"/>
      <c r="C119" s="35"/>
      <c r="D119" s="35"/>
      <c r="E119" s="35"/>
      <c r="F119" s="35"/>
      <c r="G119" s="35"/>
      <c r="H119" s="35"/>
    </row>
    <row r="120" spans="1:8" x14ac:dyDescent="0.25">
      <c r="A120" s="39"/>
      <c r="B120" s="35"/>
      <c r="C120" s="35"/>
      <c r="D120" s="35"/>
      <c r="E120" s="35"/>
      <c r="F120" s="35"/>
      <c r="G120" s="35"/>
      <c r="H120" s="35"/>
    </row>
    <row r="121" spans="1:8" x14ac:dyDescent="0.25">
      <c r="A121" s="39"/>
      <c r="B121" s="35"/>
      <c r="C121" s="35"/>
      <c r="D121" s="35"/>
      <c r="E121" s="35"/>
      <c r="F121" s="35"/>
      <c r="G121" s="35"/>
      <c r="H121" s="35"/>
    </row>
    <row r="122" spans="1:8" x14ac:dyDescent="0.25">
      <c r="A122" s="39"/>
      <c r="B122" s="35"/>
      <c r="C122" s="35"/>
      <c r="D122" s="35"/>
      <c r="E122" s="35"/>
      <c r="F122" s="35"/>
      <c r="G122" s="35"/>
      <c r="H122" s="35"/>
    </row>
    <row r="123" spans="1:8" x14ac:dyDescent="0.25">
      <c r="A123" s="39"/>
      <c r="B123" s="35"/>
      <c r="C123" s="35"/>
      <c r="D123" s="35"/>
      <c r="E123" s="35"/>
      <c r="F123" s="35"/>
      <c r="G123" s="35"/>
      <c r="H123" s="35"/>
    </row>
    <row r="124" spans="1:8" x14ac:dyDescent="0.25">
      <c r="A124" s="39"/>
      <c r="B124" s="35"/>
      <c r="C124" s="35"/>
      <c r="D124" s="35"/>
      <c r="E124" s="35"/>
      <c r="F124" s="35"/>
      <c r="G124" s="35"/>
      <c r="H124" s="35"/>
    </row>
    <row r="125" spans="1:8" x14ac:dyDescent="0.25">
      <c r="A125" s="39"/>
      <c r="B125" s="35"/>
      <c r="C125" s="35"/>
      <c r="D125" s="35"/>
      <c r="E125" s="35"/>
      <c r="F125" s="35"/>
      <c r="G125" s="35"/>
      <c r="H125" s="35"/>
    </row>
    <row r="126" spans="1:8" x14ac:dyDescent="0.25">
      <c r="A126" s="39"/>
      <c r="B126" s="35"/>
      <c r="C126" s="35"/>
      <c r="D126" s="35"/>
      <c r="E126" s="35"/>
      <c r="F126" s="35"/>
      <c r="G126" s="35"/>
      <c r="H126" s="35"/>
    </row>
    <row r="127" spans="1:8" x14ac:dyDescent="0.25">
      <c r="A127" s="39"/>
      <c r="B127" s="35"/>
      <c r="C127" s="35"/>
      <c r="D127" s="35"/>
      <c r="E127" s="35"/>
      <c r="F127" s="35"/>
      <c r="G127" s="35"/>
      <c r="H127" s="35"/>
    </row>
    <row r="128" spans="1:8" x14ac:dyDescent="0.25">
      <c r="A128" s="39"/>
      <c r="B128" s="35"/>
      <c r="C128" s="35"/>
      <c r="D128" s="35"/>
      <c r="E128" s="35"/>
      <c r="F128" s="35"/>
      <c r="G128" s="35"/>
      <c r="H128" s="35"/>
    </row>
    <row r="129" spans="1:8" x14ac:dyDescent="0.25">
      <c r="A129" s="39"/>
      <c r="B129" s="35"/>
      <c r="C129" s="35"/>
      <c r="D129" s="35"/>
      <c r="E129" s="35"/>
      <c r="F129" s="35"/>
      <c r="G129" s="35"/>
      <c r="H129" s="35"/>
    </row>
    <row r="130" spans="1:8" x14ac:dyDescent="0.25">
      <c r="A130" s="39"/>
      <c r="B130" s="35"/>
      <c r="C130" s="35"/>
      <c r="D130" s="35"/>
      <c r="E130" s="35"/>
      <c r="F130" s="35"/>
      <c r="G130" s="35"/>
      <c r="H130" s="35"/>
    </row>
    <row r="131" spans="1:8" x14ac:dyDescent="0.25">
      <c r="A131" s="39"/>
      <c r="B131" s="35"/>
      <c r="C131" s="35"/>
      <c r="D131" s="35"/>
      <c r="E131" s="35"/>
      <c r="F131" s="35"/>
      <c r="G131" s="35"/>
      <c r="H131" s="35"/>
    </row>
    <row r="132" spans="1:8" x14ac:dyDescent="0.25">
      <c r="A132" s="39"/>
      <c r="B132" s="35"/>
      <c r="C132" s="35"/>
      <c r="D132" s="35"/>
      <c r="E132" s="35"/>
      <c r="F132" s="35"/>
      <c r="G132" s="35"/>
      <c r="H132" s="35"/>
    </row>
    <row r="133" spans="1:8" x14ac:dyDescent="0.25">
      <c r="A133" s="39"/>
      <c r="B133" s="35"/>
      <c r="C133" s="35"/>
      <c r="D133" s="35"/>
      <c r="E133" s="35"/>
      <c r="F133" s="35"/>
      <c r="G133" s="35"/>
      <c r="H133" s="35"/>
    </row>
    <row r="134" spans="1:8" x14ac:dyDescent="0.25">
      <c r="A134" s="39"/>
      <c r="B134" s="35"/>
      <c r="C134" s="35"/>
      <c r="D134" s="35"/>
      <c r="E134" s="35"/>
      <c r="F134" s="35"/>
      <c r="G134" s="35"/>
      <c r="H134" s="35"/>
    </row>
    <row r="135" spans="1:8" x14ac:dyDescent="0.25">
      <c r="A135" s="39"/>
      <c r="B135" s="35"/>
      <c r="C135" s="35"/>
      <c r="D135" s="35"/>
      <c r="E135" s="35"/>
      <c r="F135" s="35"/>
      <c r="G135" s="35"/>
      <c r="H135" s="35"/>
    </row>
    <row r="136" spans="1:8" x14ac:dyDescent="0.25">
      <c r="A136" s="39"/>
      <c r="B136" s="35"/>
      <c r="C136" s="35"/>
      <c r="D136" s="35"/>
      <c r="E136" s="35"/>
      <c r="F136" s="35"/>
      <c r="G136" s="35"/>
      <c r="H136" s="35"/>
    </row>
    <row r="137" spans="1:8" x14ac:dyDescent="0.25">
      <c r="A137" s="39"/>
      <c r="B137" s="35"/>
      <c r="C137" s="35"/>
      <c r="D137" s="35"/>
      <c r="E137" s="35"/>
      <c r="F137" s="35"/>
      <c r="G137" s="35"/>
      <c r="H137" s="35"/>
    </row>
    <row r="138" spans="1:8" x14ac:dyDescent="0.25">
      <c r="A138" s="39"/>
      <c r="B138" s="35"/>
      <c r="C138" s="35"/>
      <c r="D138" s="35"/>
      <c r="E138" s="35"/>
      <c r="F138" s="35"/>
      <c r="G138" s="35"/>
      <c r="H138" s="35"/>
    </row>
    <row r="139" spans="1:8" x14ac:dyDescent="0.25">
      <c r="A139" s="39"/>
      <c r="B139" s="35"/>
      <c r="C139" s="35"/>
      <c r="D139" s="35"/>
      <c r="E139" s="35"/>
      <c r="F139" s="35"/>
      <c r="G139" s="35"/>
      <c r="H139" s="35"/>
    </row>
    <row r="140" spans="1:8" x14ac:dyDescent="0.25">
      <c r="A140" s="39"/>
      <c r="B140" s="35"/>
      <c r="C140" s="35"/>
      <c r="D140" s="35"/>
      <c r="E140" s="35"/>
      <c r="F140" s="35"/>
      <c r="G140" s="35"/>
      <c r="H140" s="35"/>
    </row>
    <row r="141" spans="1:8" x14ac:dyDescent="0.25">
      <c r="A141" s="39"/>
      <c r="B141" s="35"/>
      <c r="C141" s="35"/>
      <c r="D141" s="35"/>
      <c r="E141" s="35"/>
      <c r="F141" s="35"/>
      <c r="G141" s="35"/>
      <c r="H141" s="35"/>
    </row>
    <row r="142" spans="1:8" x14ac:dyDescent="0.25">
      <c r="A142" s="39"/>
      <c r="B142" s="35"/>
      <c r="C142" s="35"/>
      <c r="D142" s="35"/>
      <c r="E142" s="35"/>
      <c r="F142" s="35"/>
      <c r="G142" s="35"/>
      <c r="H142" s="35"/>
    </row>
    <row r="143" spans="1:8" x14ac:dyDescent="0.25">
      <c r="A143" s="39"/>
      <c r="B143" s="35"/>
      <c r="C143" s="35"/>
      <c r="D143" s="35"/>
      <c r="E143" s="35"/>
      <c r="F143" s="35"/>
      <c r="G143" s="35"/>
      <c r="H143" s="35"/>
    </row>
    <row r="144" spans="1:8" x14ac:dyDescent="0.25">
      <c r="A144" s="39"/>
      <c r="B144" s="35"/>
      <c r="C144" s="35"/>
      <c r="D144" s="35"/>
      <c r="E144" s="35"/>
      <c r="F144" s="35"/>
      <c r="G144" s="35"/>
      <c r="H144" s="35"/>
    </row>
    <row r="145" spans="1:8" x14ac:dyDescent="0.25">
      <c r="A145" s="39"/>
      <c r="B145" s="35"/>
      <c r="C145" s="35"/>
      <c r="D145" s="35"/>
      <c r="E145" s="35"/>
      <c r="F145" s="35"/>
      <c r="G145" s="35"/>
      <c r="H145" s="35"/>
    </row>
    <row r="146" spans="1:8" x14ac:dyDescent="0.25">
      <c r="A146" s="39"/>
      <c r="B146" s="35"/>
      <c r="C146" s="35"/>
      <c r="D146" s="35"/>
      <c r="E146" s="35"/>
      <c r="F146" s="35"/>
      <c r="G146" s="35"/>
      <c r="H146" s="35"/>
    </row>
    <row r="147" spans="1:8" x14ac:dyDescent="0.25">
      <c r="A147" s="39"/>
      <c r="B147" s="35"/>
      <c r="C147" s="35"/>
      <c r="D147" s="35"/>
      <c r="E147" s="35"/>
      <c r="F147" s="35"/>
      <c r="G147" s="35"/>
      <c r="H147" s="35"/>
    </row>
    <row r="148" spans="1:8" x14ac:dyDescent="0.25">
      <c r="A148" s="39"/>
      <c r="B148" s="35"/>
      <c r="C148" s="35"/>
      <c r="D148" s="35"/>
      <c r="E148" s="35"/>
      <c r="F148" s="35"/>
      <c r="G148" s="35"/>
      <c r="H148" s="35"/>
    </row>
    <row r="149" spans="1:8" x14ac:dyDescent="0.25">
      <c r="A149" s="39"/>
      <c r="B149" s="35"/>
      <c r="C149" s="35"/>
      <c r="D149" s="35"/>
      <c r="E149" s="35"/>
      <c r="F149" s="35"/>
      <c r="G149" s="35"/>
      <c r="H149" s="35"/>
    </row>
    <row r="150" spans="1:8" x14ac:dyDescent="0.25">
      <c r="A150" s="39"/>
      <c r="B150" s="35"/>
      <c r="C150" s="35"/>
      <c r="D150" s="35"/>
      <c r="E150" s="35"/>
      <c r="F150" s="35"/>
      <c r="G150" s="35"/>
      <c r="H150" s="35"/>
    </row>
    <row r="151" spans="1:8" x14ac:dyDescent="0.25">
      <c r="A151" s="39"/>
      <c r="B151" s="35"/>
      <c r="C151" s="35"/>
      <c r="D151" s="35"/>
      <c r="E151" s="35"/>
      <c r="F151" s="35"/>
      <c r="G151" s="35"/>
      <c r="H151" s="35"/>
    </row>
    <row r="152" spans="1:8" x14ac:dyDescent="0.25">
      <c r="A152" s="39"/>
      <c r="B152" s="35"/>
      <c r="C152" s="35"/>
      <c r="D152" s="35"/>
      <c r="E152" s="35"/>
      <c r="F152" s="35"/>
      <c r="G152" s="35"/>
      <c r="H152" s="35"/>
    </row>
    <row r="153" spans="1:8" x14ac:dyDescent="0.25">
      <c r="A153" s="39"/>
      <c r="B153" s="35"/>
      <c r="C153" s="35"/>
      <c r="D153" s="35"/>
      <c r="E153" s="35"/>
      <c r="F153" s="35"/>
      <c r="G153" s="35"/>
      <c r="H153" s="35"/>
    </row>
    <row r="154" spans="1:8" x14ac:dyDescent="0.25">
      <c r="A154" s="39"/>
      <c r="B154" s="35"/>
      <c r="C154" s="35"/>
      <c r="D154" s="35"/>
      <c r="E154" s="35"/>
      <c r="F154" s="35"/>
      <c r="G154" s="35"/>
      <c r="H154" s="35"/>
    </row>
    <row r="155" spans="1:8" x14ac:dyDescent="0.25">
      <c r="A155" s="39"/>
      <c r="B155" s="35"/>
      <c r="C155" s="35"/>
      <c r="D155" s="35"/>
      <c r="E155" s="35"/>
      <c r="F155" s="35"/>
      <c r="G155" s="35"/>
      <c r="H155" s="35"/>
    </row>
    <row r="156" spans="1:8" x14ac:dyDescent="0.25">
      <c r="A156" s="39"/>
      <c r="B156" s="35"/>
      <c r="C156" s="35"/>
      <c r="D156" s="35"/>
      <c r="E156" s="35"/>
      <c r="F156" s="35"/>
      <c r="G156" s="35"/>
      <c r="H156" s="35"/>
    </row>
    <row r="157" spans="1:8" x14ac:dyDescent="0.25">
      <c r="A157" s="39"/>
      <c r="B157" s="35"/>
      <c r="C157" s="35"/>
      <c r="D157" s="35"/>
      <c r="E157" s="35"/>
      <c r="F157" s="35"/>
      <c r="G157" s="35"/>
      <c r="H157" s="35"/>
    </row>
    <row r="158" spans="1:8" x14ac:dyDescent="0.25">
      <c r="A158" s="39"/>
      <c r="B158" s="35"/>
      <c r="C158" s="35"/>
      <c r="D158" s="35"/>
      <c r="E158" s="35"/>
      <c r="F158" s="35"/>
      <c r="G158" s="35"/>
      <c r="H158" s="35"/>
    </row>
    <row r="159" spans="1:8" x14ac:dyDescent="0.25">
      <c r="A159" s="39"/>
      <c r="B159" s="35"/>
      <c r="C159" s="35"/>
      <c r="D159" s="35"/>
      <c r="E159" s="35"/>
      <c r="F159" s="35"/>
      <c r="G159" s="35"/>
      <c r="H159" s="35"/>
    </row>
    <row r="160" spans="1:8" x14ac:dyDescent="0.25">
      <c r="A160" s="39"/>
      <c r="B160" s="35"/>
      <c r="C160" s="35"/>
      <c r="D160" s="35"/>
      <c r="E160" s="35"/>
      <c r="F160" s="35"/>
      <c r="G160" s="35"/>
      <c r="H160" s="35"/>
    </row>
    <row r="161" spans="1:8" x14ac:dyDescent="0.25">
      <c r="A161" s="39"/>
      <c r="B161" s="35"/>
      <c r="C161" s="35"/>
      <c r="D161" s="35"/>
      <c r="E161" s="35"/>
      <c r="F161" s="35"/>
      <c r="G161" s="35"/>
      <c r="H161" s="35"/>
    </row>
    <row r="162" spans="1:8" x14ac:dyDescent="0.25">
      <c r="A162" s="39"/>
      <c r="B162" s="35"/>
      <c r="C162" s="35"/>
      <c r="D162" s="35"/>
      <c r="E162" s="35"/>
      <c r="F162" s="35"/>
      <c r="G162" s="35"/>
      <c r="H162" s="35"/>
    </row>
    <row r="163" spans="1:8" x14ac:dyDescent="0.25">
      <c r="A163" s="39"/>
      <c r="B163" s="35"/>
      <c r="C163" s="35"/>
      <c r="D163" s="35"/>
      <c r="E163" s="35"/>
      <c r="F163" s="35"/>
      <c r="G163" s="35"/>
      <c r="H163" s="35"/>
    </row>
    <row r="164" spans="1:8" x14ac:dyDescent="0.25">
      <c r="A164" s="39"/>
      <c r="B164" s="35"/>
      <c r="C164" s="35"/>
      <c r="D164" s="35"/>
      <c r="E164" s="35"/>
      <c r="F164" s="35"/>
      <c r="G164" s="35"/>
      <c r="H164" s="35"/>
    </row>
    <row r="165" spans="1:8" x14ac:dyDescent="0.25">
      <c r="A165" s="39"/>
      <c r="B165" s="35"/>
      <c r="C165" s="35"/>
      <c r="D165" s="35"/>
      <c r="E165" s="35"/>
      <c r="F165" s="35"/>
      <c r="G165" s="35"/>
      <c r="H165" s="35"/>
    </row>
    <row r="166" spans="1:8" x14ac:dyDescent="0.25">
      <c r="A166" s="39"/>
      <c r="B166" s="35"/>
      <c r="C166" s="35"/>
      <c r="D166" s="35"/>
      <c r="E166" s="35"/>
      <c r="F166" s="35"/>
      <c r="G166" s="35"/>
      <c r="H166" s="35"/>
    </row>
    <row r="167" spans="1:8" x14ac:dyDescent="0.25">
      <c r="A167" s="39"/>
      <c r="B167" s="35"/>
      <c r="C167" s="35"/>
      <c r="D167" s="35"/>
      <c r="E167" s="35"/>
      <c r="F167" s="35"/>
      <c r="G167" s="35"/>
      <c r="H167" s="35"/>
    </row>
    <row r="168" spans="1:8" x14ac:dyDescent="0.25">
      <c r="A168" s="39"/>
      <c r="B168" s="35"/>
      <c r="C168" s="35"/>
      <c r="D168" s="35"/>
      <c r="E168" s="35"/>
      <c r="F168" s="35"/>
      <c r="G168" s="35"/>
      <c r="H168" s="35"/>
    </row>
    <row r="169" spans="1:8" x14ac:dyDescent="0.25">
      <c r="A169" s="39"/>
      <c r="B169" s="35"/>
      <c r="C169" s="35"/>
      <c r="D169" s="35"/>
      <c r="E169" s="35"/>
      <c r="F169" s="35"/>
      <c r="G169" s="35"/>
      <c r="H169" s="35"/>
    </row>
    <row r="170" spans="1:8" x14ac:dyDescent="0.25">
      <c r="A170" s="39"/>
      <c r="B170" s="35"/>
      <c r="C170" s="35"/>
      <c r="D170" s="35"/>
      <c r="E170" s="35"/>
      <c r="F170" s="35"/>
      <c r="G170" s="35"/>
      <c r="H170" s="35"/>
    </row>
    <row r="171" spans="1:8" x14ac:dyDescent="0.25">
      <c r="A171" s="39"/>
      <c r="B171" s="35"/>
      <c r="C171" s="35"/>
      <c r="D171" s="35"/>
      <c r="E171" s="35"/>
      <c r="F171" s="35"/>
      <c r="G171" s="35"/>
      <c r="H171" s="35"/>
    </row>
    <row r="172" spans="1:8" x14ac:dyDescent="0.25">
      <c r="A172" s="39"/>
      <c r="B172" s="35"/>
      <c r="C172" s="35"/>
      <c r="D172" s="35"/>
      <c r="E172" s="35"/>
      <c r="F172" s="35"/>
      <c r="G172" s="35"/>
      <c r="H172" s="35"/>
    </row>
    <row r="173" spans="1:8" x14ac:dyDescent="0.25">
      <c r="A173" s="39"/>
      <c r="B173" s="35"/>
      <c r="C173" s="35"/>
      <c r="D173" s="35"/>
      <c r="E173" s="35"/>
      <c r="F173" s="35"/>
      <c r="G173" s="35"/>
      <c r="H173" s="35"/>
    </row>
    <row r="174" spans="1:8" x14ac:dyDescent="0.25">
      <c r="A174" s="39"/>
      <c r="B174" s="35"/>
      <c r="C174" s="35"/>
      <c r="D174" s="35"/>
      <c r="E174" s="35"/>
      <c r="F174" s="35"/>
      <c r="G174" s="35"/>
      <c r="H174" s="35"/>
    </row>
    <row r="175" spans="1:8" x14ac:dyDescent="0.25">
      <c r="A175" s="39"/>
      <c r="B175" s="35"/>
      <c r="C175" s="35"/>
      <c r="D175" s="35"/>
      <c r="E175" s="35"/>
      <c r="F175" s="35"/>
      <c r="G175" s="35"/>
      <c r="H175" s="35"/>
    </row>
    <row r="176" spans="1:8" x14ac:dyDescent="0.25">
      <c r="A176" s="39"/>
      <c r="B176" s="35"/>
      <c r="C176" s="35"/>
      <c r="D176" s="35"/>
      <c r="E176" s="35"/>
      <c r="F176" s="35"/>
      <c r="G176" s="35"/>
      <c r="H176" s="35"/>
    </row>
    <row r="177" spans="1:8" x14ac:dyDescent="0.25">
      <c r="A177" s="39"/>
      <c r="B177" s="35"/>
      <c r="C177" s="35"/>
      <c r="D177" s="35"/>
      <c r="E177" s="35"/>
      <c r="F177" s="35"/>
      <c r="G177" s="35"/>
      <c r="H177" s="35"/>
    </row>
    <row r="178" spans="1:8" x14ac:dyDescent="0.25">
      <c r="A178" s="39"/>
      <c r="B178" s="35"/>
      <c r="C178" s="35"/>
      <c r="D178" s="35"/>
      <c r="E178" s="35"/>
      <c r="F178" s="35"/>
      <c r="G178" s="35"/>
      <c r="H178" s="35"/>
    </row>
    <row r="179" spans="1:8" x14ac:dyDescent="0.25">
      <c r="A179" s="39"/>
      <c r="B179" s="35"/>
      <c r="C179" s="35"/>
      <c r="D179" s="35"/>
      <c r="E179" s="35"/>
      <c r="F179" s="35"/>
      <c r="G179" s="35"/>
      <c r="H179" s="35"/>
    </row>
    <row r="180" spans="1:8" x14ac:dyDescent="0.25">
      <c r="A180" s="39"/>
      <c r="B180" s="35"/>
      <c r="C180" s="35"/>
      <c r="D180" s="35"/>
      <c r="E180" s="35"/>
      <c r="F180" s="35"/>
      <c r="G180" s="35"/>
      <c r="H180" s="35"/>
    </row>
    <row r="181" spans="1:8" x14ac:dyDescent="0.25">
      <c r="A181" s="39"/>
      <c r="B181" s="35"/>
      <c r="C181" s="35"/>
      <c r="D181" s="35"/>
      <c r="E181" s="35"/>
      <c r="F181" s="35"/>
      <c r="G181" s="35"/>
      <c r="H181" s="35"/>
    </row>
    <row r="182" spans="1:8" x14ac:dyDescent="0.25">
      <c r="A182" s="39"/>
      <c r="B182" s="35"/>
      <c r="C182" s="35"/>
      <c r="D182" s="35"/>
      <c r="E182" s="35"/>
      <c r="F182" s="35"/>
      <c r="G182" s="35"/>
      <c r="H182" s="35"/>
    </row>
    <row r="183" spans="1:8" x14ac:dyDescent="0.25">
      <c r="A183" s="39"/>
      <c r="B183" s="35"/>
      <c r="C183" s="35"/>
      <c r="D183" s="35"/>
      <c r="E183" s="35"/>
      <c r="F183" s="35"/>
      <c r="G183" s="35"/>
      <c r="H183" s="35"/>
    </row>
    <row r="184" spans="1:8" x14ac:dyDescent="0.25">
      <c r="A184" s="39"/>
      <c r="B184" s="35"/>
      <c r="C184" s="35"/>
      <c r="D184" s="35"/>
      <c r="E184" s="35"/>
      <c r="F184" s="35"/>
      <c r="G184" s="35"/>
      <c r="H184" s="35"/>
    </row>
    <row r="185" spans="1:8" x14ac:dyDescent="0.25">
      <c r="A185" s="39"/>
      <c r="B185" s="35"/>
      <c r="C185" s="35"/>
      <c r="D185" s="35"/>
      <c r="E185" s="35"/>
      <c r="F185" s="35"/>
      <c r="G185" s="35"/>
      <c r="H185" s="35"/>
    </row>
    <row r="186" spans="1:8" x14ac:dyDescent="0.25">
      <c r="A186" s="39"/>
      <c r="B186" s="35"/>
      <c r="C186" s="35"/>
      <c r="D186" s="35"/>
      <c r="E186" s="35"/>
      <c r="F186" s="35"/>
      <c r="G186" s="35"/>
      <c r="H186" s="35"/>
    </row>
    <row r="187" spans="1:8" x14ac:dyDescent="0.25">
      <c r="A187" s="39"/>
      <c r="B187" s="35"/>
      <c r="C187" s="35"/>
      <c r="D187" s="35"/>
      <c r="E187" s="35"/>
      <c r="F187" s="35"/>
      <c r="G187" s="35"/>
      <c r="H187" s="35"/>
    </row>
    <row r="188" spans="1:8" x14ac:dyDescent="0.25">
      <c r="A188" s="39"/>
      <c r="B188" s="35"/>
      <c r="C188" s="35"/>
      <c r="D188" s="35"/>
      <c r="E188" s="35"/>
      <c r="F188" s="35"/>
      <c r="G188" s="35"/>
      <c r="H188" s="35"/>
    </row>
    <row r="189" spans="1:8" x14ac:dyDescent="0.25">
      <c r="A189" s="39"/>
      <c r="B189" s="35"/>
      <c r="C189" s="35"/>
      <c r="D189" s="35"/>
      <c r="E189" s="35"/>
      <c r="F189" s="35"/>
      <c r="G189" s="35"/>
      <c r="H189" s="35"/>
    </row>
    <row r="190" spans="1:8" x14ac:dyDescent="0.25">
      <c r="A190" s="39"/>
      <c r="B190" s="35"/>
      <c r="C190" s="35"/>
      <c r="D190" s="35"/>
      <c r="E190" s="35"/>
      <c r="F190" s="35"/>
      <c r="G190" s="35"/>
      <c r="H190" s="35"/>
    </row>
    <row r="191" spans="1:8" x14ac:dyDescent="0.25">
      <c r="A191" s="39"/>
      <c r="B191" s="35"/>
      <c r="C191" s="35"/>
      <c r="D191" s="35"/>
      <c r="E191" s="35"/>
      <c r="F191" s="35"/>
      <c r="G191" s="35"/>
      <c r="H191" s="35"/>
    </row>
    <row r="192" spans="1:8" x14ac:dyDescent="0.25">
      <c r="A192" s="39"/>
      <c r="B192" s="35"/>
      <c r="C192" s="35"/>
      <c r="D192" s="35"/>
      <c r="E192" s="35"/>
      <c r="F192" s="35"/>
      <c r="G192" s="35"/>
      <c r="H192" s="35"/>
    </row>
    <row r="193" spans="1:8" x14ac:dyDescent="0.25">
      <c r="A193" s="39"/>
      <c r="B193" s="35"/>
      <c r="C193" s="35"/>
      <c r="D193" s="35"/>
      <c r="E193" s="35"/>
      <c r="F193" s="35"/>
      <c r="G193" s="35"/>
      <c r="H193" s="35"/>
    </row>
    <row r="194" spans="1:8" x14ac:dyDescent="0.25">
      <c r="A194" s="39"/>
      <c r="B194" s="35"/>
      <c r="C194" s="35"/>
      <c r="D194" s="35"/>
      <c r="E194" s="35"/>
      <c r="F194" s="35"/>
      <c r="G194" s="35"/>
      <c r="H194" s="35"/>
    </row>
    <row r="195" spans="1:8" x14ac:dyDescent="0.25">
      <c r="A195" s="39"/>
      <c r="B195" s="35"/>
      <c r="C195" s="35"/>
      <c r="D195" s="35"/>
      <c r="E195" s="35"/>
      <c r="F195" s="35"/>
      <c r="G195" s="35"/>
      <c r="H195" s="35"/>
    </row>
    <row r="196" spans="1:8" x14ac:dyDescent="0.25">
      <c r="A196" s="39"/>
      <c r="B196" s="35"/>
      <c r="C196" s="35"/>
      <c r="D196" s="35"/>
      <c r="E196" s="35"/>
      <c r="F196" s="35"/>
      <c r="G196" s="35"/>
      <c r="H196" s="35"/>
    </row>
    <row r="197" spans="1:8" x14ac:dyDescent="0.25">
      <c r="A197" s="39"/>
      <c r="B197" s="35"/>
      <c r="C197" s="35"/>
      <c r="D197" s="35"/>
      <c r="E197" s="35"/>
      <c r="F197" s="35"/>
      <c r="G197" s="35"/>
      <c r="H197" s="35"/>
    </row>
    <row r="198" spans="1:8" x14ac:dyDescent="0.25">
      <c r="A198" s="39"/>
      <c r="B198" s="35"/>
      <c r="C198" s="35"/>
      <c r="D198" s="35"/>
      <c r="E198" s="35"/>
      <c r="F198" s="35"/>
      <c r="G198" s="35"/>
      <c r="H198" s="35"/>
    </row>
    <row r="199" spans="1:8" x14ac:dyDescent="0.25">
      <c r="A199" s="39"/>
      <c r="B199" s="35"/>
      <c r="C199" s="35"/>
      <c r="D199" s="35"/>
      <c r="E199" s="35"/>
      <c r="F199" s="35"/>
      <c r="G199" s="35"/>
      <c r="H199" s="35"/>
    </row>
    <row r="200" spans="1:8" x14ac:dyDescent="0.25">
      <c r="A200" s="39"/>
      <c r="B200" s="35"/>
      <c r="C200" s="35"/>
      <c r="D200" s="35"/>
      <c r="E200" s="35"/>
      <c r="F200" s="35"/>
      <c r="G200" s="35"/>
      <c r="H200" s="35"/>
    </row>
    <row r="201" spans="1:8" x14ac:dyDescent="0.25">
      <c r="A201" s="39"/>
      <c r="B201" s="35"/>
      <c r="C201" s="35"/>
      <c r="D201" s="35"/>
      <c r="E201" s="35"/>
      <c r="F201" s="35"/>
      <c r="G201" s="35"/>
      <c r="H201" s="35"/>
    </row>
    <row r="202" spans="1:8" x14ac:dyDescent="0.25">
      <c r="A202" s="39"/>
      <c r="B202" s="35"/>
      <c r="C202" s="35"/>
      <c r="D202" s="35"/>
      <c r="E202" s="35"/>
      <c r="F202" s="35"/>
      <c r="G202" s="35"/>
      <c r="H202" s="35"/>
    </row>
    <row r="203" spans="1:8" x14ac:dyDescent="0.25">
      <c r="A203" s="39"/>
      <c r="B203" s="35"/>
      <c r="C203" s="35"/>
      <c r="D203" s="35"/>
      <c r="E203" s="35"/>
      <c r="F203" s="35"/>
      <c r="G203" s="35"/>
      <c r="H203" s="35"/>
    </row>
    <row r="204" spans="1:8" x14ac:dyDescent="0.25">
      <c r="A204" s="39"/>
      <c r="B204" s="35"/>
      <c r="C204" s="35"/>
      <c r="D204" s="35"/>
      <c r="E204" s="35"/>
      <c r="F204" s="35"/>
      <c r="G204" s="35"/>
      <c r="H204" s="35"/>
    </row>
    <row r="205" spans="1:8" x14ac:dyDescent="0.25">
      <c r="A205" s="39"/>
      <c r="B205" s="35"/>
      <c r="C205" s="35"/>
      <c r="D205" s="35"/>
      <c r="E205" s="35"/>
      <c r="F205" s="35"/>
      <c r="G205" s="35"/>
      <c r="H205" s="35"/>
    </row>
    <row r="206" spans="1:8" x14ac:dyDescent="0.25">
      <c r="A206" s="39"/>
      <c r="B206" s="35"/>
      <c r="C206" s="35"/>
      <c r="D206" s="35"/>
      <c r="E206" s="35"/>
      <c r="F206" s="35"/>
      <c r="G206" s="35"/>
      <c r="H206" s="35"/>
    </row>
    <row r="207" spans="1:8" x14ac:dyDescent="0.25">
      <c r="A207" s="39"/>
      <c r="B207" s="35"/>
      <c r="C207" s="35"/>
      <c r="D207" s="35"/>
      <c r="E207" s="35"/>
      <c r="F207" s="35"/>
      <c r="G207" s="35"/>
      <c r="H207" s="35"/>
    </row>
    <row r="208" spans="1:8" x14ac:dyDescent="0.25">
      <c r="A208" s="39"/>
      <c r="B208" s="35"/>
      <c r="C208" s="35"/>
      <c r="D208" s="35"/>
      <c r="E208" s="35"/>
      <c r="F208" s="35"/>
      <c r="G208" s="35"/>
      <c r="H208" s="35"/>
    </row>
    <row r="209" spans="1:8" x14ac:dyDescent="0.25">
      <c r="A209" s="39"/>
      <c r="B209" s="35"/>
      <c r="C209" s="35"/>
      <c r="D209" s="35"/>
      <c r="E209" s="35"/>
      <c r="F209" s="35"/>
      <c r="G209" s="35"/>
      <c r="H209" s="35"/>
    </row>
    <row r="210" spans="1:8" x14ac:dyDescent="0.25">
      <c r="A210" s="39"/>
      <c r="B210" s="35"/>
      <c r="C210" s="35"/>
      <c r="D210" s="35"/>
      <c r="E210" s="35"/>
      <c r="F210" s="35"/>
      <c r="G210" s="35"/>
      <c r="H210" s="35"/>
    </row>
    <row r="211" spans="1:8" x14ac:dyDescent="0.25">
      <c r="A211" s="39"/>
      <c r="B211" s="35"/>
      <c r="C211" s="35"/>
      <c r="D211" s="35"/>
      <c r="E211" s="35"/>
      <c r="F211" s="35"/>
      <c r="G211" s="35"/>
      <c r="H211" s="35"/>
    </row>
    <row r="212" spans="1:8" x14ac:dyDescent="0.25">
      <c r="A212" s="39"/>
      <c r="B212" s="35"/>
      <c r="C212" s="35"/>
      <c r="D212" s="35"/>
      <c r="E212" s="35"/>
      <c r="F212" s="35"/>
      <c r="G212" s="35"/>
      <c r="H212" s="35"/>
    </row>
    <row r="213" spans="1:8" x14ac:dyDescent="0.25">
      <c r="A213" s="39"/>
      <c r="B213" s="35"/>
      <c r="C213" s="35"/>
      <c r="D213" s="35"/>
      <c r="E213" s="35"/>
      <c r="F213" s="35"/>
      <c r="G213" s="35"/>
      <c r="H213" s="35"/>
    </row>
    <row r="214" spans="1:8" x14ac:dyDescent="0.25">
      <c r="A214" s="39"/>
      <c r="B214" s="35"/>
      <c r="C214" s="35"/>
      <c r="D214" s="35"/>
      <c r="E214" s="35"/>
      <c r="F214" s="35"/>
      <c r="G214" s="35"/>
      <c r="H214" s="35"/>
    </row>
    <row r="215" spans="1:8" x14ac:dyDescent="0.25">
      <c r="A215" s="39"/>
      <c r="B215" s="35"/>
      <c r="C215" s="35"/>
      <c r="D215" s="35"/>
      <c r="E215" s="35"/>
      <c r="F215" s="35"/>
      <c r="G215" s="35"/>
      <c r="H215" s="35"/>
    </row>
    <row r="216" spans="1:8" x14ac:dyDescent="0.25">
      <c r="A216" s="39"/>
      <c r="B216" s="35"/>
      <c r="C216" s="35"/>
      <c r="D216" s="35"/>
      <c r="E216" s="35"/>
      <c r="F216" s="35"/>
      <c r="G216" s="35"/>
      <c r="H216" s="35"/>
    </row>
    <row r="217" spans="1:8" x14ac:dyDescent="0.25">
      <c r="A217" s="39"/>
      <c r="B217" s="35"/>
      <c r="C217" s="35"/>
      <c r="D217" s="35"/>
      <c r="E217" s="35"/>
      <c r="F217" s="35"/>
      <c r="G217" s="35"/>
      <c r="H217" s="35"/>
    </row>
    <row r="218" spans="1:8" x14ac:dyDescent="0.25">
      <c r="A218" s="39"/>
      <c r="B218" s="35"/>
      <c r="C218" s="35"/>
      <c r="D218" s="35"/>
      <c r="E218" s="35"/>
      <c r="F218" s="35"/>
      <c r="G218" s="35"/>
      <c r="H218" s="35"/>
    </row>
    <row r="219" spans="1:8" x14ac:dyDescent="0.25">
      <c r="A219" s="39"/>
      <c r="B219" s="35"/>
      <c r="C219" s="35"/>
      <c r="D219" s="35"/>
      <c r="E219" s="35"/>
      <c r="F219" s="35"/>
      <c r="G219" s="35"/>
      <c r="H219" s="35"/>
    </row>
    <row r="220" spans="1:8" x14ac:dyDescent="0.25">
      <c r="A220" s="39"/>
      <c r="B220" s="35"/>
      <c r="C220" s="35"/>
      <c r="D220" s="35"/>
      <c r="E220" s="35"/>
      <c r="F220" s="35"/>
      <c r="G220" s="35"/>
      <c r="H220" s="35"/>
    </row>
    <row r="221" spans="1:8" x14ac:dyDescent="0.25">
      <c r="A221" s="39"/>
      <c r="B221" s="35"/>
      <c r="C221" s="35"/>
      <c r="D221" s="35"/>
      <c r="E221" s="35"/>
      <c r="F221" s="35"/>
      <c r="G221" s="35"/>
      <c r="H221" s="35"/>
    </row>
    <row r="222" spans="1:8" x14ac:dyDescent="0.25">
      <c r="A222" s="39"/>
      <c r="B222" s="35"/>
      <c r="C222" s="35"/>
      <c r="D222" s="35"/>
      <c r="E222" s="35"/>
      <c r="F222" s="35"/>
      <c r="G222" s="35"/>
      <c r="H222" s="35"/>
    </row>
    <row r="223" spans="1:8" x14ac:dyDescent="0.25">
      <c r="A223" s="39"/>
      <c r="B223" s="35"/>
      <c r="C223" s="35"/>
      <c r="D223" s="35"/>
      <c r="E223" s="35"/>
      <c r="F223" s="35"/>
      <c r="G223" s="35"/>
      <c r="H223" s="35"/>
    </row>
    <row r="224" spans="1:8" x14ac:dyDescent="0.25">
      <c r="A224" s="39"/>
      <c r="B224" s="35"/>
      <c r="C224" s="35"/>
      <c r="D224" s="35"/>
      <c r="E224" s="35"/>
      <c r="F224" s="35"/>
      <c r="G224" s="35"/>
      <c r="H224" s="35"/>
    </row>
    <row r="225" spans="1:8" x14ac:dyDescent="0.25">
      <c r="A225" s="39"/>
      <c r="B225" s="35"/>
      <c r="C225" s="35"/>
      <c r="D225" s="35"/>
      <c r="E225" s="35"/>
      <c r="F225" s="35"/>
      <c r="G225" s="35"/>
      <c r="H225" s="35"/>
    </row>
    <row r="226" spans="1:8" x14ac:dyDescent="0.25">
      <c r="A226" s="39"/>
      <c r="B226" s="35"/>
      <c r="C226" s="35"/>
      <c r="D226" s="35"/>
      <c r="E226" s="35"/>
      <c r="F226" s="35"/>
      <c r="G226" s="35"/>
      <c r="H226" s="35"/>
    </row>
    <row r="227" spans="1:8" x14ac:dyDescent="0.25">
      <c r="A227" s="39"/>
      <c r="B227" s="35"/>
      <c r="C227" s="35"/>
      <c r="D227" s="35"/>
      <c r="E227" s="35"/>
      <c r="F227" s="35"/>
      <c r="G227" s="35"/>
      <c r="H227" s="35"/>
    </row>
    <row r="228" spans="1:8" x14ac:dyDescent="0.25">
      <c r="A228" s="39"/>
      <c r="B228" s="35"/>
      <c r="C228" s="35"/>
      <c r="D228" s="35"/>
      <c r="E228" s="35"/>
      <c r="F228" s="35"/>
      <c r="G228" s="35"/>
      <c r="H228" s="35"/>
    </row>
    <row r="229" spans="1:8" x14ac:dyDescent="0.25">
      <c r="A229" s="39"/>
      <c r="B229" s="35"/>
      <c r="C229" s="35"/>
      <c r="D229" s="35"/>
      <c r="E229" s="35"/>
      <c r="F229" s="35"/>
      <c r="G229" s="35"/>
      <c r="H229" s="35"/>
    </row>
    <row r="230" spans="1:8" x14ac:dyDescent="0.25">
      <c r="A230" s="39"/>
      <c r="B230" s="35"/>
      <c r="C230" s="35"/>
      <c r="D230" s="35"/>
      <c r="E230" s="35"/>
      <c r="F230" s="35"/>
      <c r="G230" s="35"/>
      <c r="H230" s="35"/>
    </row>
    <row r="231" spans="1:8" x14ac:dyDescent="0.25">
      <c r="A231" s="39"/>
      <c r="B231" s="35"/>
      <c r="C231" s="35"/>
      <c r="D231" s="35"/>
      <c r="E231" s="35"/>
      <c r="F231" s="35"/>
      <c r="G231" s="35"/>
      <c r="H231" s="35"/>
    </row>
    <row r="232" spans="1:8" x14ac:dyDescent="0.25">
      <c r="A232" s="39"/>
      <c r="B232" s="35"/>
      <c r="C232" s="35"/>
      <c r="D232" s="35"/>
      <c r="E232" s="35"/>
      <c r="F232" s="35"/>
      <c r="G232" s="35"/>
      <c r="H232" s="35"/>
    </row>
    <row r="233" spans="1:8" x14ac:dyDescent="0.25">
      <c r="A233" s="39"/>
      <c r="B233" s="35"/>
      <c r="C233" s="35"/>
      <c r="D233" s="35"/>
      <c r="E233" s="35"/>
      <c r="F233" s="35"/>
      <c r="G233" s="35"/>
      <c r="H233" s="35"/>
    </row>
    <row r="234" spans="1:8" x14ac:dyDescent="0.25">
      <c r="A234" s="39"/>
      <c r="B234" s="35"/>
      <c r="C234" s="35"/>
      <c r="D234" s="35"/>
      <c r="E234" s="35"/>
      <c r="F234" s="35"/>
      <c r="G234" s="35"/>
      <c r="H234" s="35"/>
    </row>
    <row r="235" spans="1:8" x14ac:dyDescent="0.25">
      <c r="A235" s="39"/>
      <c r="B235" s="35"/>
      <c r="C235" s="35"/>
      <c r="D235" s="35"/>
      <c r="E235" s="35"/>
      <c r="F235" s="35"/>
      <c r="G235" s="35"/>
      <c r="H235" s="35"/>
    </row>
    <row r="236" spans="1:8" x14ac:dyDescent="0.25">
      <c r="A236" s="39"/>
      <c r="B236" s="35"/>
      <c r="C236" s="35"/>
      <c r="D236" s="35"/>
      <c r="E236" s="35"/>
      <c r="F236" s="35"/>
      <c r="G236" s="35"/>
      <c r="H236" s="35"/>
    </row>
    <row r="237" spans="1:8" x14ac:dyDescent="0.25">
      <c r="A237" s="39"/>
      <c r="B237" s="35"/>
      <c r="C237" s="35"/>
      <c r="D237" s="35"/>
      <c r="E237" s="35"/>
      <c r="F237" s="35"/>
      <c r="G237" s="35"/>
      <c r="H237" s="35"/>
    </row>
    <row r="238" spans="1:8" x14ac:dyDescent="0.25">
      <c r="A238" s="39"/>
      <c r="B238" s="35"/>
      <c r="C238" s="35"/>
      <c r="D238" s="35"/>
      <c r="E238" s="35"/>
      <c r="F238" s="35"/>
      <c r="G238" s="35"/>
      <c r="H238" s="35"/>
    </row>
    <row r="239" spans="1:8" x14ac:dyDescent="0.25">
      <c r="A239" s="39"/>
      <c r="B239" s="35"/>
      <c r="C239" s="35"/>
      <c r="D239" s="35"/>
      <c r="E239" s="35"/>
      <c r="F239" s="35"/>
      <c r="G239" s="35"/>
      <c r="H239" s="35"/>
    </row>
    <row r="240" spans="1:8" x14ac:dyDescent="0.25">
      <c r="A240" s="39"/>
      <c r="B240" s="35"/>
      <c r="C240" s="35"/>
      <c r="D240" s="35"/>
      <c r="E240" s="35"/>
      <c r="F240" s="35"/>
      <c r="G240" s="35"/>
      <c r="H240" s="35"/>
    </row>
    <row r="241" spans="1:8" x14ac:dyDescent="0.25">
      <c r="A241" s="39"/>
      <c r="B241" s="35"/>
      <c r="C241" s="35"/>
      <c r="D241" s="35"/>
      <c r="E241" s="35"/>
      <c r="F241" s="35"/>
      <c r="G241" s="35"/>
      <c r="H241" s="35"/>
    </row>
    <row r="242" spans="1:8" x14ac:dyDescent="0.25">
      <c r="A242" s="39"/>
      <c r="B242" s="35"/>
      <c r="C242" s="35"/>
      <c r="D242" s="35"/>
      <c r="E242" s="35"/>
      <c r="F242" s="35"/>
      <c r="G242" s="35"/>
      <c r="H242" s="35"/>
    </row>
    <row r="243" spans="1:8" x14ac:dyDescent="0.25">
      <c r="A243" s="39"/>
      <c r="B243" s="35"/>
      <c r="C243" s="35"/>
      <c r="D243" s="35"/>
      <c r="E243" s="35"/>
      <c r="F243" s="35"/>
      <c r="G243" s="35"/>
      <c r="H243" s="35"/>
    </row>
    <row r="244" spans="1:8" x14ac:dyDescent="0.25">
      <c r="A244" s="39"/>
      <c r="B244" s="35"/>
      <c r="C244" s="35"/>
      <c r="D244" s="35"/>
      <c r="E244" s="35"/>
      <c r="F244" s="35"/>
      <c r="G244" s="35"/>
      <c r="H244" s="35"/>
    </row>
    <row r="245" spans="1:8" x14ac:dyDescent="0.25">
      <c r="A245" s="39"/>
      <c r="B245" s="35"/>
      <c r="C245" s="35"/>
      <c r="D245" s="35"/>
      <c r="E245" s="35"/>
      <c r="F245" s="35"/>
      <c r="G245" s="35"/>
      <c r="H245" s="35"/>
    </row>
    <row r="246" spans="1:8" x14ac:dyDescent="0.25">
      <c r="A246" s="39"/>
      <c r="B246" s="35"/>
      <c r="C246" s="35"/>
      <c r="D246" s="35"/>
      <c r="E246" s="35"/>
      <c r="F246" s="35"/>
      <c r="G246" s="35"/>
      <c r="H246" s="35"/>
    </row>
    <row r="247" spans="1:8" x14ac:dyDescent="0.25">
      <c r="A247" s="39"/>
      <c r="B247" s="35"/>
      <c r="C247" s="35"/>
      <c r="D247" s="35"/>
      <c r="E247" s="35"/>
      <c r="F247" s="35"/>
      <c r="G247" s="35"/>
      <c r="H247" s="35"/>
    </row>
    <row r="248" spans="1:8" x14ac:dyDescent="0.25">
      <c r="A248" s="39"/>
      <c r="B248" s="35"/>
      <c r="C248" s="35"/>
      <c r="D248" s="35"/>
      <c r="E248" s="35"/>
      <c r="F248" s="35"/>
      <c r="G248" s="35"/>
      <c r="H248" s="35"/>
    </row>
    <row r="249" spans="1:8" x14ac:dyDescent="0.25">
      <c r="A249" s="39"/>
      <c r="B249" s="35"/>
      <c r="C249" s="35"/>
      <c r="D249" s="35"/>
      <c r="E249" s="35"/>
      <c r="F249" s="35"/>
      <c r="G249" s="35"/>
      <c r="H249" s="35"/>
    </row>
    <row r="250" spans="1:8" x14ac:dyDescent="0.25">
      <c r="A250" s="39"/>
      <c r="B250" s="35"/>
      <c r="C250" s="35"/>
      <c r="D250" s="35"/>
      <c r="E250" s="35"/>
      <c r="F250" s="35"/>
      <c r="G250" s="35"/>
      <c r="H250" s="35"/>
    </row>
    <row r="251" spans="1:8" x14ac:dyDescent="0.25">
      <c r="A251" s="39"/>
      <c r="B251" s="35"/>
      <c r="C251" s="35"/>
      <c r="D251" s="35"/>
      <c r="E251" s="35"/>
      <c r="F251" s="35"/>
      <c r="G251" s="35"/>
      <c r="H251" s="35"/>
    </row>
    <row r="252" spans="1:8" x14ac:dyDescent="0.25">
      <c r="A252" s="39"/>
      <c r="B252" s="35"/>
      <c r="C252" s="35"/>
      <c r="D252" s="35"/>
      <c r="E252" s="35"/>
      <c r="F252" s="35"/>
      <c r="G252" s="35"/>
      <c r="H252" s="35"/>
    </row>
    <row r="253" spans="1:8" x14ac:dyDescent="0.25">
      <c r="A253" s="39"/>
      <c r="B253" s="35"/>
      <c r="C253" s="35"/>
      <c r="D253" s="35"/>
      <c r="E253" s="35"/>
      <c r="F253" s="35"/>
      <c r="G253" s="35"/>
      <c r="H253" s="35"/>
    </row>
    <row r="254" spans="1:8" x14ac:dyDescent="0.25">
      <c r="A254" s="39"/>
      <c r="B254" s="35"/>
      <c r="C254" s="35"/>
      <c r="D254" s="35"/>
      <c r="E254" s="35"/>
      <c r="F254" s="35"/>
      <c r="G254" s="35"/>
      <c r="H254" s="35"/>
    </row>
    <row r="255" spans="1:8" x14ac:dyDescent="0.25">
      <c r="A255" s="39"/>
      <c r="B255" s="35"/>
      <c r="C255" s="35"/>
      <c r="D255" s="35"/>
      <c r="E255" s="35"/>
      <c r="F255" s="35"/>
      <c r="G255" s="35"/>
      <c r="H255" s="35"/>
    </row>
    <row r="256" spans="1:8" x14ac:dyDescent="0.25">
      <c r="A256" s="39"/>
      <c r="B256" s="35"/>
      <c r="C256" s="35"/>
      <c r="D256" s="35"/>
      <c r="E256" s="35"/>
      <c r="F256" s="35"/>
      <c r="G256" s="35"/>
      <c r="H256" s="35"/>
    </row>
    <row r="257" spans="1:8" x14ac:dyDescent="0.25">
      <c r="A257" s="39"/>
      <c r="B257" s="35"/>
      <c r="C257" s="35"/>
      <c r="D257" s="35"/>
      <c r="E257" s="35"/>
      <c r="F257" s="35"/>
      <c r="G257" s="35"/>
      <c r="H257" s="35"/>
    </row>
    <row r="258" spans="1:8" x14ac:dyDescent="0.25">
      <c r="A258" s="39"/>
      <c r="B258" s="35"/>
      <c r="C258" s="35"/>
      <c r="D258" s="35"/>
      <c r="E258" s="35"/>
      <c r="F258" s="35"/>
      <c r="G258" s="35"/>
      <c r="H258" s="35"/>
    </row>
    <row r="259" spans="1:8" x14ac:dyDescent="0.25">
      <c r="A259" s="39"/>
      <c r="B259" s="35"/>
      <c r="C259" s="35"/>
      <c r="D259" s="35"/>
      <c r="E259" s="35"/>
      <c r="F259" s="35"/>
      <c r="G259" s="35"/>
      <c r="H259" s="35"/>
    </row>
    <row r="260" spans="1:8" x14ac:dyDescent="0.25">
      <c r="A260" s="39"/>
      <c r="B260" s="35"/>
      <c r="C260" s="35"/>
      <c r="D260" s="35"/>
      <c r="E260" s="35"/>
      <c r="F260" s="35"/>
      <c r="G260" s="35"/>
      <c r="H260" s="35"/>
    </row>
    <row r="261" spans="1:8" x14ac:dyDescent="0.25">
      <c r="A261" s="39"/>
      <c r="B261" s="35"/>
      <c r="C261" s="35"/>
      <c r="D261" s="35"/>
      <c r="E261" s="35"/>
      <c r="F261" s="35"/>
      <c r="G261" s="35"/>
      <c r="H261" s="35"/>
    </row>
    <row r="262" spans="1:8" x14ac:dyDescent="0.25">
      <c r="A262" s="39"/>
      <c r="B262" s="35"/>
      <c r="C262" s="35"/>
      <c r="D262" s="35"/>
      <c r="E262" s="35"/>
      <c r="F262" s="35"/>
      <c r="G262" s="35"/>
      <c r="H262" s="35"/>
    </row>
    <row r="263" spans="1:8" x14ac:dyDescent="0.25">
      <c r="A263" s="39"/>
      <c r="B263" s="35"/>
      <c r="C263" s="35"/>
      <c r="D263" s="35"/>
      <c r="E263" s="35"/>
      <c r="F263" s="35"/>
      <c r="G263" s="35"/>
      <c r="H263" s="35"/>
    </row>
    <row r="264" spans="1:8" x14ac:dyDescent="0.25">
      <c r="A264" s="39"/>
      <c r="B264" s="35"/>
      <c r="C264" s="35"/>
      <c r="D264" s="35"/>
      <c r="E264" s="35"/>
      <c r="F264" s="35"/>
      <c r="G264" s="35"/>
      <c r="H264" s="35"/>
    </row>
    <row r="265" spans="1:8" x14ac:dyDescent="0.25">
      <c r="A265" s="39"/>
      <c r="B265" s="35"/>
      <c r="C265" s="35"/>
      <c r="D265" s="35"/>
      <c r="E265" s="35"/>
      <c r="F265" s="35"/>
      <c r="G265" s="35"/>
      <c r="H265" s="35"/>
    </row>
    <row r="266" spans="1:8" x14ac:dyDescent="0.25">
      <c r="A266" s="39"/>
      <c r="B266" s="35"/>
      <c r="C266" s="35"/>
      <c r="D266" s="35"/>
      <c r="E266" s="35"/>
      <c r="F266" s="35"/>
      <c r="G266" s="35"/>
      <c r="H266" s="35"/>
    </row>
    <row r="267" spans="1:8" x14ac:dyDescent="0.25">
      <c r="A267" s="39"/>
      <c r="B267" s="35"/>
      <c r="C267" s="35"/>
      <c r="D267" s="35"/>
      <c r="E267" s="35"/>
      <c r="F267" s="35"/>
      <c r="G267" s="35"/>
      <c r="H267" s="35"/>
    </row>
    <row r="268" spans="1:8" x14ac:dyDescent="0.25">
      <c r="A268" s="39"/>
      <c r="B268" s="35"/>
      <c r="C268" s="35"/>
      <c r="D268" s="35"/>
      <c r="E268" s="35"/>
      <c r="F268" s="35"/>
      <c r="G268" s="35"/>
      <c r="H268" s="35"/>
    </row>
    <row r="269" spans="1:8" x14ac:dyDescent="0.25">
      <c r="A269" s="39"/>
      <c r="B269" s="35"/>
      <c r="C269" s="35"/>
      <c r="D269" s="35"/>
      <c r="E269" s="35"/>
      <c r="F269" s="35"/>
      <c r="G269" s="35"/>
      <c r="H269" s="35"/>
    </row>
    <row r="270" spans="1:8" x14ac:dyDescent="0.25">
      <c r="A270" s="39"/>
      <c r="B270" s="35"/>
      <c r="C270" s="35"/>
      <c r="D270" s="35"/>
      <c r="E270" s="35"/>
      <c r="F270" s="35"/>
      <c r="G270" s="35"/>
      <c r="H270" s="35"/>
    </row>
    <row r="271" spans="1:8" x14ac:dyDescent="0.25">
      <c r="A271" s="39"/>
      <c r="B271" s="35"/>
      <c r="C271" s="35"/>
      <c r="D271" s="35"/>
      <c r="E271" s="35"/>
      <c r="F271" s="35"/>
      <c r="G271" s="35"/>
      <c r="H271" s="35"/>
    </row>
    <row r="272" spans="1:8" x14ac:dyDescent="0.25">
      <c r="A272" s="39"/>
      <c r="B272" s="35"/>
      <c r="C272" s="35"/>
      <c r="D272" s="35"/>
      <c r="E272" s="35"/>
      <c r="F272" s="35"/>
      <c r="G272" s="35"/>
      <c r="H272" s="35"/>
    </row>
    <row r="273" spans="1:8" x14ac:dyDescent="0.25">
      <c r="A273" s="39"/>
      <c r="B273" s="35"/>
      <c r="C273" s="35"/>
      <c r="D273" s="35"/>
      <c r="E273" s="35"/>
      <c r="F273" s="35"/>
      <c r="G273" s="35"/>
      <c r="H273" s="35"/>
    </row>
    <row r="274" spans="1:8" x14ac:dyDescent="0.25">
      <c r="A274" s="39"/>
      <c r="B274" s="35"/>
      <c r="C274" s="35"/>
      <c r="D274" s="35"/>
      <c r="E274" s="35"/>
      <c r="F274" s="35"/>
      <c r="G274" s="35"/>
      <c r="H274" s="35"/>
    </row>
    <row r="275" spans="1:8" x14ac:dyDescent="0.25">
      <c r="A275" s="39"/>
      <c r="B275" s="35"/>
      <c r="C275" s="35"/>
      <c r="D275" s="35"/>
      <c r="E275" s="35"/>
      <c r="F275" s="35"/>
      <c r="G275" s="35"/>
      <c r="H275" s="35"/>
    </row>
    <row r="276" spans="1:8" x14ac:dyDescent="0.25">
      <c r="A276" s="39"/>
      <c r="B276" s="35"/>
      <c r="C276" s="35"/>
      <c r="D276" s="35"/>
      <c r="E276" s="35"/>
      <c r="F276" s="35"/>
      <c r="G276" s="35"/>
      <c r="H276" s="35"/>
    </row>
    <row r="277" spans="1:8" x14ac:dyDescent="0.25">
      <c r="A277" s="39"/>
      <c r="B277" s="35"/>
      <c r="C277" s="35"/>
      <c r="D277" s="35"/>
      <c r="E277" s="35"/>
      <c r="F277" s="35"/>
      <c r="G277" s="35"/>
      <c r="H277" s="35"/>
    </row>
    <row r="278" spans="1:8" x14ac:dyDescent="0.25">
      <c r="A278" s="39"/>
      <c r="B278" s="35"/>
      <c r="C278" s="35"/>
      <c r="D278" s="35"/>
      <c r="E278" s="35"/>
      <c r="F278" s="35"/>
      <c r="G278" s="35"/>
      <c r="H278" s="35"/>
    </row>
    <row r="279" spans="1:8" x14ac:dyDescent="0.25">
      <c r="A279" s="39"/>
      <c r="B279" s="35"/>
      <c r="C279" s="35"/>
      <c r="D279" s="35"/>
      <c r="E279" s="35"/>
      <c r="F279" s="35"/>
      <c r="G279" s="35"/>
      <c r="H279" s="35"/>
    </row>
    <row r="280" spans="1:8" x14ac:dyDescent="0.25">
      <c r="A280" s="39"/>
      <c r="B280" s="35"/>
      <c r="C280" s="35"/>
      <c r="D280" s="35"/>
      <c r="E280" s="35"/>
      <c r="F280" s="35"/>
      <c r="G280" s="35"/>
      <c r="H280" s="35"/>
    </row>
    <row r="281" spans="1:8" x14ac:dyDescent="0.25">
      <c r="A281" s="39"/>
      <c r="B281" s="35"/>
      <c r="C281" s="35"/>
      <c r="D281" s="35"/>
      <c r="E281" s="35"/>
      <c r="F281" s="35"/>
      <c r="G281" s="35"/>
      <c r="H281" s="35"/>
    </row>
    <row r="282" spans="1:8" x14ac:dyDescent="0.25">
      <c r="A282" s="39"/>
      <c r="B282" s="35"/>
      <c r="C282" s="35"/>
      <c r="D282" s="35"/>
      <c r="E282" s="35"/>
      <c r="F282" s="35"/>
      <c r="G282" s="35"/>
      <c r="H282" s="35"/>
    </row>
    <row r="283" spans="1:8" x14ac:dyDescent="0.25">
      <c r="A283" s="39"/>
      <c r="B283" s="35"/>
      <c r="C283" s="35"/>
      <c r="D283" s="35"/>
      <c r="E283" s="35"/>
      <c r="F283" s="35"/>
      <c r="G283" s="35"/>
      <c r="H283" s="35"/>
    </row>
    <row r="284" spans="1:8" x14ac:dyDescent="0.25">
      <c r="A284" s="39"/>
      <c r="B284" s="35"/>
      <c r="C284" s="35"/>
      <c r="D284" s="35"/>
      <c r="E284" s="35"/>
      <c r="F284" s="35"/>
      <c r="G284" s="35"/>
      <c r="H284" s="35"/>
    </row>
    <row r="285" spans="1:8" x14ac:dyDescent="0.25">
      <c r="A285" s="39"/>
      <c r="B285" s="35"/>
      <c r="C285" s="35"/>
      <c r="D285" s="35"/>
      <c r="E285" s="35"/>
      <c r="F285" s="35"/>
      <c r="G285" s="35"/>
      <c r="H285" s="35"/>
    </row>
    <row r="286" spans="1:8" x14ac:dyDescent="0.25">
      <c r="A286" s="39"/>
      <c r="B286" s="35"/>
      <c r="C286" s="35"/>
      <c r="D286" s="35"/>
      <c r="E286" s="35"/>
      <c r="F286" s="35"/>
      <c r="G286" s="35"/>
      <c r="H286" s="35"/>
    </row>
    <row r="287" spans="1:8" x14ac:dyDescent="0.25">
      <c r="A287" s="39"/>
      <c r="B287" s="35"/>
      <c r="C287" s="35"/>
      <c r="D287" s="35"/>
      <c r="E287" s="35"/>
      <c r="F287" s="35"/>
      <c r="G287" s="35"/>
      <c r="H287" s="35"/>
    </row>
    <row r="288" spans="1:8" x14ac:dyDescent="0.25">
      <c r="A288" s="39"/>
      <c r="B288" s="35"/>
      <c r="C288" s="35"/>
      <c r="D288" s="35"/>
      <c r="E288" s="35"/>
      <c r="F288" s="35"/>
      <c r="G288" s="35"/>
      <c r="H288" s="35"/>
    </row>
    <row r="289" spans="1:8" x14ac:dyDescent="0.25">
      <c r="A289" s="39"/>
      <c r="B289" s="35"/>
      <c r="C289" s="35"/>
      <c r="D289" s="35"/>
      <c r="E289" s="35"/>
      <c r="F289" s="35"/>
      <c r="G289" s="35"/>
      <c r="H289" s="35"/>
    </row>
    <row r="290" spans="1:8" x14ac:dyDescent="0.25">
      <c r="A290" s="39"/>
      <c r="B290" s="35"/>
      <c r="C290" s="35"/>
      <c r="D290" s="35"/>
      <c r="E290" s="35"/>
      <c r="F290" s="35"/>
      <c r="G290" s="35"/>
      <c r="H290" s="35"/>
    </row>
    <row r="291" spans="1:8" x14ac:dyDescent="0.25">
      <c r="A291" s="39"/>
      <c r="B291" s="35"/>
      <c r="C291" s="35"/>
      <c r="D291" s="35"/>
      <c r="E291" s="35"/>
      <c r="F291" s="35"/>
      <c r="G291" s="35"/>
      <c r="H291" s="35"/>
    </row>
    <row r="292" spans="1:8" x14ac:dyDescent="0.25">
      <c r="A292" s="39"/>
      <c r="B292" s="35"/>
      <c r="C292" s="35"/>
      <c r="D292" s="35"/>
      <c r="E292" s="35"/>
      <c r="F292" s="35"/>
      <c r="G292" s="35"/>
      <c r="H292" s="35"/>
    </row>
    <row r="293" spans="1:8" x14ac:dyDescent="0.25">
      <c r="A293" s="39"/>
      <c r="B293" s="35"/>
      <c r="C293" s="35"/>
      <c r="D293" s="35"/>
      <c r="E293" s="35"/>
      <c r="F293" s="35"/>
      <c r="G293" s="35"/>
      <c r="H293" s="35"/>
    </row>
    <row r="294" spans="1:8" x14ac:dyDescent="0.25">
      <c r="A294" s="39"/>
      <c r="B294" s="35"/>
      <c r="C294" s="35"/>
      <c r="D294" s="35"/>
      <c r="E294" s="35"/>
      <c r="F294" s="35"/>
      <c r="G294" s="35"/>
      <c r="H294" s="35"/>
    </row>
    <row r="295" spans="1:8" x14ac:dyDescent="0.25">
      <c r="A295" s="39"/>
      <c r="B295" s="35"/>
      <c r="C295" s="35"/>
      <c r="D295" s="35"/>
      <c r="E295" s="35"/>
      <c r="F295" s="35"/>
      <c r="G295" s="35"/>
      <c r="H295" s="35"/>
    </row>
    <row r="296" spans="1:8" x14ac:dyDescent="0.25">
      <c r="A296" s="39"/>
      <c r="B296" s="35"/>
      <c r="C296" s="35"/>
      <c r="D296" s="35"/>
      <c r="E296" s="35"/>
      <c r="F296" s="35"/>
      <c r="G296" s="35"/>
      <c r="H296" s="35"/>
    </row>
    <row r="297" spans="1:8" x14ac:dyDescent="0.25">
      <c r="A297" s="39"/>
      <c r="B297" s="35"/>
      <c r="C297" s="35"/>
      <c r="D297" s="35"/>
      <c r="E297" s="35"/>
      <c r="F297" s="35"/>
      <c r="G297" s="35"/>
      <c r="H297" s="35"/>
    </row>
    <row r="298" spans="1:8" x14ac:dyDescent="0.25">
      <c r="A298" s="39"/>
      <c r="B298" s="35"/>
      <c r="C298" s="35"/>
      <c r="D298" s="35"/>
      <c r="E298" s="35"/>
      <c r="F298" s="35"/>
      <c r="G298" s="35"/>
      <c r="H298" s="35"/>
    </row>
    <row r="299" spans="1:8" x14ac:dyDescent="0.25">
      <c r="A299" s="39"/>
      <c r="B299" s="35"/>
      <c r="C299" s="35"/>
      <c r="D299" s="35"/>
      <c r="E299" s="35"/>
      <c r="F299" s="35"/>
      <c r="G299" s="35"/>
      <c r="H299" s="35"/>
    </row>
    <row r="300" spans="1:8" x14ac:dyDescent="0.25">
      <c r="A300" s="39"/>
      <c r="B300" s="35"/>
      <c r="C300" s="35"/>
      <c r="D300" s="35"/>
      <c r="E300" s="35"/>
      <c r="F300" s="35"/>
      <c r="G300" s="35"/>
      <c r="H300" s="35"/>
    </row>
    <row r="301" spans="1:8" x14ac:dyDescent="0.25">
      <c r="A301" s="39"/>
      <c r="B301" s="35"/>
      <c r="C301" s="35"/>
      <c r="D301" s="35"/>
      <c r="E301" s="35"/>
      <c r="F301" s="35"/>
      <c r="G301" s="35"/>
      <c r="H301" s="35"/>
    </row>
    <row r="302" spans="1:8" x14ac:dyDescent="0.25">
      <c r="A302" s="39"/>
      <c r="B302" s="35"/>
      <c r="C302" s="35"/>
      <c r="D302" s="35"/>
      <c r="E302" s="35"/>
      <c r="F302" s="35"/>
      <c r="G302" s="35"/>
      <c r="H302" s="35"/>
    </row>
    <row r="303" spans="1:8" x14ac:dyDescent="0.25">
      <c r="A303" s="39"/>
      <c r="B303" s="35"/>
      <c r="C303" s="35"/>
      <c r="D303" s="35"/>
      <c r="E303" s="35"/>
      <c r="F303" s="35"/>
      <c r="G303" s="35"/>
      <c r="H303" s="35"/>
    </row>
    <row r="304" spans="1:8" x14ac:dyDescent="0.25">
      <c r="A304" s="39"/>
      <c r="B304" s="35"/>
      <c r="C304" s="35"/>
      <c r="D304" s="35"/>
      <c r="E304" s="35"/>
      <c r="F304" s="35"/>
      <c r="G304" s="35"/>
      <c r="H304" s="35"/>
    </row>
    <row r="305" spans="1:8" x14ac:dyDescent="0.25">
      <c r="A305" s="39"/>
      <c r="B305" s="35"/>
      <c r="C305" s="35"/>
      <c r="D305" s="35"/>
      <c r="E305" s="35"/>
      <c r="F305" s="35"/>
      <c r="G305" s="35"/>
      <c r="H305" s="35"/>
    </row>
    <row r="306" spans="1:8" x14ac:dyDescent="0.25">
      <c r="A306" s="39"/>
      <c r="B306" s="35"/>
      <c r="C306" s="35"/>
      <c r="D306" s="35"/>
      <c r="E306" s="35"/>
      <c r="F306" s="35"/>
      <c r="G306" s="35"/>
      <c r="H306" s="35"/>
    </row>
    <row r="307" spans="1:8" x14ac:dyDescent="0.25">
      <c r="A307" s="39"/>
      <c r="B307" s="35"/>
      <c r="C307" s="35"/>
      <c r="D307" s="35"/>
      <c r="E307" s="35"/>
      <c r="F307" s="35"/>
      <c r="G307" s="35"/>
      <c r="H307" s="35"/>
    </row>
    <row r="308" spans="1:8" x14ac:dyDescent="0.25">
      <c r="A308" s="39"/>
      <c r="B308" s="35"/>
      <c r="C308" s="35"/>
      <c r="D308" s="35"/>
      <c r="E308" s="35"/>
      <c r="F308" s="35"/>
      <c r="G308" s="35"/>
      <c r="H308" s="35"/>
    </row>
    <row r="309" spans="1:8" x14ac:dyDescent="0.25">
      <c r="A309" s="39"/>
      <c r="B309" s="35"/>
      <c r="C309" s="35"/>
      <c r="D309" s="35"/>
      <c r="E309" s="35"/>
      <c r="F309" s="35"/>
      <c r="G309" s="35"/>
      <c r="H309" s="35"/>
    </row>
    <row r="310" spans="1:8" x14ac:dyDescent="0.25">
      <c r="A310" s="39"/>
      <c r="B310" s="35"/>
      <c r="C310" s="35"/>
      <c r="D310" s="35"/>
      <c r="E310" s="35"/>
      <c r="F310" s="35"/>
      <c r="G310" s="35"/>
      <c r="H310" s="35"/>
    </row>
    <row r="311" spans="1:8" x14ac:dyDescent="0.25">
      <c r="A311" s="39"/>
      <c r="B311" s="35"/>
      <c r="C311" s="35"/>
      <c r="D311" s="35"/>
      <c r="E311" s="35"/>
      <c r="F311" s="35"/>
      <c r="G311" s="35"/>
      <c r="H311" s="35"/>
    </row>
    <row r="312" spans="1:8" x14ac:dyDescent="0.25">
      <c r="A312" s="39"/>
      <c r="B312" s="35"/>
      <c r="C312" s="35"/>
      <c r="D312" s="35"/>
      <c r="E312" s="35"/>
      <c r="F312" s="35"/>
      <c r="G312" s="35"/>
      <c r="H312" s="35"/>
    </row>
    <row r="313" spans="1:8" x14ac:dyDescent="0.25">
      <c r="A313" s="39"/>
      <c r="B313" s="35"/>
      <c r="C313" s="35"/>
      <c r="D313" s="35"/>
      <c r="E313" s="35"/>
      <c r="F313" s="35"/>
      <c r="G313" s="35"/>
      <c r="H313" s="35"/>
    </row>
    <row r="314" spans="1:8" x14ac:dyDescent="0.25">
      <c r="A314" s="39"/>
      <c r="B314" s="35"/>
      <c r="C314" s="35"/>
      <c r="D314" s="35"/>
      <c r="E314" s="35"/>
      <c r="F314" s="35"/>
      <c r="G314" s="35"/>
      <c r="H314" s="35"/>
    </row>
    <row r="315" spans="1:8" x14ac:dyDescent="0.25">
      <c r="A315" s="39"/>
      <c r="B315" s="35"/>
      <c r="C315" s="35"/>
      <c r="D315" s="35"/>
      <c r="E315" s="35"/>
      <c r="F315" s="35"/>
      <c r="G315" s="35"/>
      <c r="H315" s="35"/>
    </row>
    <row r="316" spans="1:8" x14ac:dyDescent="0.25">
      <c r="A316" s="39"/>
      <c r="B316" s="35"/>
      <c r="C316" s="35"/>
      <c r="D316" s="35"/>
      <c r="E316" s="35"/>
      <c r="F316" s="35"/>
      <c r="G316" s="35"/>
      <c r="H316" s="35"/>
    </row>
    <row r="317" spans="1:8" x14ac:dyDescent="0.25">
      <c r="A317" s="39"/>
      <c r="B317" s="35"/>
      <c r="C317" s="35"/>
      <c r="D317" s="35"/>
      <c r="E317" s="35"/>
      <c r="F317" s="35"/>
      <c r="G317" s="35"/>
      <c r="H317" s="35"/>
    </row>
    <row r="318" spans="1:8" x14ac:dyDescent="0.25">
      <c r="A318" s="39"/>
      <c r="B318" s="35"/>
      <c r="C318" s="35"/>
      <c r="D318" s="35"/>
      <c r="E318" s="35"/>
      <c r="F318" s="35"/>
      <c r="G318" s="35"/>
      <c r="H318" s="35"/>
    </row>
    <row r="319" spans="1:8" x14ac:dyDescent="0.25">
      <c r="A319" s="39"/>
      <c r="B319" s="35"/>
      <c r="C319" s="35"/>
      <c r="D319" s="35"/>
      <c r="E319" s="35"/>
      <c r="F319" s="35"/>
      <c r="G319" s="35"/>
      <c r="H319" s="35"/>
    </row>
    <row r="320" spans="1:8" x14ac:dyDescent="0.25">
      <c r="A320" s="39"/>
      <c r="B320" s="35"/>
      <c r="C320" s="35"/>
      <c r="D320" s="35"/>
      <c r="E320" s="35"/>
      <c r="F320" s="35"/>
      <c r="G320" s="35"/>
      <c r="H320" s="35"/>
    </row>
    <row r="321" spans="1:8" x14ac:dyDescent="0.25">
      <c r="A321" s="39"/>
      <c r="B321" s="35"/>
      <c r="C321" s="35"/>
      <c r="D321" s="35"/>
      <c r="E321" s="35"/>
      <c r="F321" s="35"/>
      <c r="G321" s="35"/>
      <c r="H321" s="35"/>
    </row>
    <row r="322" spans="1:8" x14ac:dyDescent="0.25">
      <c r="A322" s="39"/>
      <c r="B322" s="35"/>
      <c r="C322" s="35"/>
      <c r="D322" s="35"/>
      <c r="E322" s="35"/>
      <c r="F322" s="35"/>
      <c r="G322" s="35"/>
      <c r="H322" s="35"/>
    </row>
    <row r="323" spans="1:8" x14ac:dyDescent="0.25">
      <c r="A323" s="39"/>
      <c r="B323" s="35"/>
      <c r="C323" s="35"/>
      <c r="D323" s="35"/>
      <c r="E323" s="35"/>
      <c r="F323" s="35"/>
      <c r="G323" s="35"/>
      <c r="H323" s="35"/>
    </row>
    <row r="324" spans="1:8" x14ac:dyDescent="0.25">
      <c r="A324" s="39"/>
      <c r="B324" s="35"/>
      <c r="C324" s="35"/>
      <c r="D324" s="35"/>
      <c r="E324" s="35"/>
      <c r="F324" s="35"/>
      <c r="G324" s="35"/>
      <c r="H324" s="35"/>
    </row>
    <row r="325" spans="1:8" x14ac:dyDescent="0.25">
      <c r="A325" s="39"/>
      <c r="B325" s="35"/>
      <c r="C325" s="35"/>
      <c r="D325" s="35"/>
      <c r="E325" s="35"/>
      <c r="F325" s="35"/>
      <c r="G325" s="35"/>
      <c r="H325" s="35"/>
    </row>
    <row r="326" spans="1:8" x14ac:dyDescent="0.25">
      <c r="A326" s="39"/>
      <c r="B326" s="35"/>
      <c r="C326" s="35"/>
      <c r="D326" s="35"/>
      <c r="E326" s="35"/>
      <c r="F326" s="35"/>
      <c r="G326" s="35"/>
      <c r="H326" s="35"/>
    </row>
    <row r="327" spans="1:8" x14ac:dyDescent="0.25">
      <c r="A327" s="39"/>
      <c r="B327" s="35"/>
      <c r="C327" s="35"/>
      <c r="D327" s="35"/>
      <c r="E327" s="35"/>
      <c r="F327" s="35"/>
      <c r="G327" s="35"/>
      <c r="H327" s="35"/>
    </row>
    <row r="328" spans="1:8" x14ac:dyDescent="0.25">
      <c r="A328" s="39"/>
      <c r="B328" s="35"/>
      <c r="C328" s="35"/>
      <c r="D328" s="35"/>
      <c r="E328" s="35"/>
      <c r="F328" s="35"/>
      <c r="G328" s="35"/>
      <c r="H328" s="35"/>
    </row>
    <row r="329" spans="1:8" x14ac:dyDescent="0.25">
      <c r="A329" s="39"/>
      <c r="B329" s="35"/>
      <c r="C329" s="35"/>
      <c r="D329" s="35"/>
      <c r="E329" s="35"/>
      <c r="F329" s="35"/>
      <c r="G329" s="35"/>
      <c r="H329" s="35"/>
    </row>
    <row r="330" spans="1:8" x14ac:dyDescent="0.25">
      <c r="A330" s="39"/>
      <c r="B330" s="35"/>
      <c r="C330" s="35"/>
      <c r="D330" s="35"/>
      <c r="E330" s="35"/>
      <c r="F330" s="35"/>
      <c r="G330" s="35"/>
      <c r="H330" s="35"/>
    </row>
    <row r="331" spans="1:8" x14ac:dyDescent="0.25">
      <c r="A331" s="39"/>
      <c r="B331" s="35"/>
      <c r="C331" s="35"/>
      <c r="D331" s="35"/>
      <c r="E331" s="35"/>
      <c r="F331" s="35"/>
      <c r="G331" s="35"/>
      <c r="H331" s="35"/>
    </row>
    <row r="332" spans="1:8" x14ac:dyDescent="0.25">
      <c r="A332" s="39"/>
      <c r="B332" s="35"/>
      <c r="C332" s="35"/>
      <c r="D332" s="35"/>
      <c r="E332" s="35"/>
      <c r="F332" s="35"/>
      <c r="G332" s="35"/>
      <c r="H332" s="35"/>
    </row>
    <row r="333" spans="1:8" x14ac:dyDescent="0.25">
      <c r="A333" s="39"/>
      <c r="B333" s="35"/>
      <c r="C333" s="35"/>
      <c r="D333" s="35"/>
      <c r="E333" s="35"/>
      <c r="F333" s="35"/>
      <c r="G333" s="35"/>
      <c r="H333" s="35"/>
    </row>
    <row r="334" spans="1:8" x14ac:dyDescent="0.25">
      <c r="A334" s="39"/>
      <c r="B334" s="35"/>
      <c r="C334" s="35"/>
      <c r="D334" s="35"/>
      <c r="E334" s="35"/>
      <c r="F334" s="35"/>
      <c r="G334" s="35"/>
      <c r="H334" s="35"/>
    </row>
    <row r="335" spans="1:8" x14ac:dyDescent="0.25">
      <c r="A335" s="39"/>
      <c r="B335" s="35"/>
      <c r="C335" s="35"/>
      <c r="D335" s="35"/>
      <c r="E335" s="35"/>
      <c r="F335" s="35"/>
      <c r="G335" s="35"/>
      <c r="H335" s="35"/>
    </row>
    <row r="336" spans="1:8" x14ac:dyDescent="0.25">
      <c r="A336" s="39"/>
      <c r="B336" s="35"/>
      <c r="C336" s="35"/>
      <c r="D336" s="35"/>
      <c r="E336" s="35"/>
      <c r="F336" s="35"/>
      <c r="G336" s="35"/>
      <c r="H336" s="35"/>
    </row>
    <row r="337" spans="1:8" x14ac:dyDescent="0.25">
      <c r="A337" s="39"/>
      <c r="B337" s="35"/>
      <c r="C337" s="35"/>
      <c r="D337" s="35"/>
      <c r="E337" s="35"/>
      <c r="F337" s="35"/>
      <c r="G337" s="35"/>
      <c r="H337" s="35"/>
    </row>
    <row r="338" spans="1:8" x14ac:dyDescent="0.25">
      <c r="A338" s="39"/>
      <c r="B338" s="35"/>
      <c r="C338" s="35"/>
      <c r="D338" s="35"/>
      <c r="E338" s="35"/>
      <c r="F338" s="35"/>
      <c r="G338" s="35"/>
      <c r="H338" s="35"/>
    </row>
    <row r="339" spans="1:8" x14ac:dyDescent="0.25">
      <c r="A339" s="39"/>
      <c r="B339" s="35"/>
      <c r="C339" s="35"/>
      <c r="D339" s="35"/>
      <c r="E339" s="35"/>
      <c r="F339" s="35"/>
      <c r="G339" s="35"/>
      <c r="H339" s="35"/>
    </row>
    <row r="340" spans="1:8" x14ac:dyDescent="0.25">
      <c r="A340" s="39"/>
      <c r="B340" s="35"/>
      <c r="C340" s="35"/>
      <c r="D340" s="35"/>
      <c r="E340" s="35"/>
      <c r="F340" s="35"/>
      <c r="G340" s="35"/>
      <c r="H340" s="35"/>
    </row>
    <row r="341" spans="1:8" x14ac:dyDescent="0.25">
      <c r="A341" s="39"/>
      <c r="B341" s="35"/>
      <c r="C341" s="35"/>
      <c r="D341" s="35"/>
      <c r="E341" s="35"/>
      <c r="F341" s="35"/>
      <c r="G341" s="35"/>
      <c r="H341" s="35"/>
    </row>
    <row r="342" spans="1:8" x14ac:dyDescent="0.25">
      <c r="A342" s="39"/>
      <c r="B342" s="35"/>
      <c r="C342" s="35"/>
      <c r="D342" s="35"/>
      <c r="E342" s="35"/>
      <c r="F342" s="35"/>
      <c r="G342" s="35"/>
      <c r="H342" s="35"/>
    </row>
    <row r="343" spans="1:8" x14ac:dyDescent="0.25">
      <c r="A343" s="39"/>
      <c r="B343" s="35"/>
      <c r="C343" s="35"/>
      <c r="D343" s="35"/>
      <c r="E343" s="35"/>
      <c r="F343" s="35"/>
      <c r="G343" s="35"/>
      <c r="H343" s="35"/>
    </row>
    <row r="344" spans="1:8" x14ac:dyDescent="0.25">
      <c r="A344" s="39"/>
      <c r="B344" s="35"/>
      <c r="C344" s="35"/>
      <c r="D344" s="35"/>
      <c r="E344" s="35"/>
      <c r="F344" s="35"/>
      <c r="G344" s="35"/>
      <c r="H344" s="35"/>
    </row>
    <row r="345" spans="1:8" x14ac:dyDescent="0.25">
      <c r="A345" s="39"/>
      <c r="B345" s="35"/>
      <c r="C345" s="35"/>
      <c r="D345" s="35"/>
      <c r="E345" s="35"/>
      <c r="F345" s="35"/>
      <c r="G345" s="35"/>
      <c r="H345" s="35"/>
    </row>
    <row r="346" spans="1:8" x14ac:dyDescent="0.25">
      <c r="A346" s="39"/>
      <c r="B346" s="35"/>
      <c r="C346" s="35"/>
      <c r="D346" s="35"/>
      <c r="E346" s="35"/>
      <c r="F346" s="35"/>
      <c r="G346" s="35"/>
      <c r="H346" s="35"/>
    </row>
    <row r="347" spans="1:8" x14ac:dyDescent="0.25">
      <c r="A347" s="39"/>
      <c r="B347" s="35"/>
      <c r="C347" s="35"/>
      <c r="D347" s="35"/>
      <c r="E347" s="35"/>
      <c r="F347" s="35"/>
      <c r="G347" s="35"/>
      <c r="H347" s="35"/>
    </row>
    <row r="348" spans="1:8" x14ac:dyDescent="0.25">
      <c r="A348" s="39"/>
      <c r="B348" s="35"/>
      <c r="C348" s="35"/>
      <c r="D348" s="35"/>
      <c r="E348" s="35"/>
      <c r="F348" s="35"/>
      <c r="G348" s="35"/>
      <c r="H348" s="35"/>
    </row>
    <row r="349" spans="1:8" x14ac:dyDescent="0.25">
      <c r="A349" s="39"/>
      <c r="B349" s="35"/>
      <c r="C349" s="35"/>
      <c r="D349" s="35"/>
      <c r="E349" s="35"/>
      <c r="F349" s="35"/>
      <c r="G349" s="35"/>
      <c r="H349" s="35"/>
    </row>
    <row r="350" spans="1:8" x14ac:dyDescent="0.25">
      <c r="A350" s="39"/>
      <c r="B350" s="35"/>
      <c r="C350" s="35"/>
      <c r="D350" s="35"/>
      <c r="E350" s="35"/>
      <c r="F350" s="35"/>
      <c r="G350" s="35"/>
      <c r="H350" s="35"/>
    </row>
    <row r="351" spans="1:8" x14ac:dyDescent="0.25">
      <c r="A351" s="39"/>
      <c r="B351" s="35"/>
      <c r="C351" s="35"/>
      <c r="D351" s="35"/>
      <c r="E351" s="35"/>
      <c r="F351" s="35"/>
      <c r="G351" s="35"/>
      <c r="H351" s="35"/>
    </row>
    <row r="352" spans="1:8" x14ac:dyDescent="0.25">
      <c r="A352" s="39"/>
      <c r="B352" s="35"/>
      <c r="C352" s="35"/>
      <c r="D352" s="35"/>
      <c r="E352" s="35"/>
      <c r="F352" s="35"/>
      <c r="G352" s="35"/>
      <c r="H352" s="35"/>
    </row>
    <row r="353" spans="1:8" x14ac:dyDescent="0.25">
      <c r="A353" s="39"/>
      <c r="B353" s="35"/>
      <c r="C353" s="35"/>
      <c r="D353" s="35"/>
      <c r="E353" s="35"/>
      <c r="F353" s="35"/>
      <c r="G353" s="35"/>
      <c r="H353" s="35"/>
    </row>
    <row r="354" spans="1:8" x14ac:dyDescent="0.25">
      <c r="A354" s="39"/>
      <c r="B354" s="35"/>
      <c r="C354" s="35"/>
      <c r="D354" s="35"/>
      <c r="E354" s="35"/>
      <c r="F354" s="35"/>
      <c r="G354" s="35"/>
      <c r="H354" s="35"/>
    </row>
    <row r="355" spans="1:8" x14ac:dyDescent="0.25">
      <c r="A355" s="39"/>
      <c r="B355" s="35"/>
      <c r="C355" s="35"/>
      <c r="D355" s="35"/>
      <c r="E355" s="35"/>
      <c r="F355" s="35"/>
      <c r="G355" s="35"/>
      <c r="H355" s="35"/>
    </row>
    <row r="356" spans="1:8" x14ac:dyDescent="0.25">
      <c r="A356" s="39"/>
      <c r="B356" s="35"/>
      <c r="C356" s="35"/>
      <c r="D356" s="35"/>
      <c r="E356" s="35"/>
      <c r="F356" s="35"/>
      <c r="G356" s="35"/>
      <c r="H356" s="35"/>
    </row>
    <row r="357" spans="1:8" x14ac:dyDescent="0.25">
      <c r="A357" s="39"/>
      <c r="B357" s="35"/>
      <c r="C357" s="35"/>
      <c r="D357" s="35"/>
      <c r="E357" s="35"/>
      <c r="F357" s="35"/>
      <c r="G357" s="35"/>
      <c r="H357" s="35"/>
    </row>
    <row r="358" spans="1:8" x14ac:dyDescent="0.25">
      <c r="A358" s="39"/>
      <c r="B358" s="35"/>
      <c r="C358" s="35"/>
      <c r="D358" s="35"/>
      <c r="E358" s="35"/>
      <c r="F358" s="35"/>
      <c r="G358" s="35"/>
      <c r="H358" s="35"/>
    </row>
    <row r="359" spans="1:8" x14ac:dyDescent="0.25">
      <c r="A359" s="39"/>
      <c r="B359" s="35"/>
      <c r="C359" s="35"/>
      <c r="D359" s="35"/>
      <c r="E359" s="35"/>
      <c r="F359" s="35"/>
      <c r="G359" s="35"/>
      <c r="H359" s="35"/>
    </row>
    <row r="360" spans="1:8" x14ac:dyDescent="0.25">
      <c r="A360" s="39"/>
      <c r="B360" s="35"/>
      <c r="C360" s="35"/>
      <c r="D360" s="35"/>
      <c r="E360" s="35"/>
      <c r="F360" s="35"/>
      <c r="G360" s="35"/>
      <c r="H360" s="35"/>
    </row>
    <row r="361" spans="1:8" x14ac:dyDescent="0.25">
      <c r="A361" s="39"/>
      <c r="B361" s="35"/>
      <c r="C361" s="35"/>
      <c r="D361" s="35"/>
      <c r="E361" s="35"/>
      <c r="F361" s="35"/>
      <c r="G361" s="35"/>
      <c r="H361" s="35"/>
    </row>
    <row r="362" spans="1:8" x14ac:dyDescent="0.25">
      <c r="A362" s="39"/>
      <c r="B362" s="35"/>
      <c r="C362" s="35"/>
      <c r="D362" s="35"/>
      <c r="E362" s="35"/>
      <c r="F362" s="35"/>
      <c r="G362" s="35"/>
      <c r="H362" s="35"/>
    </row>
    <row r="363" spans="1:8" x14ac:dyDescent="0.25">
      <c r="A363" s="39"/>
      <c r="B363" s="35"/>
      <c r="C363" s="35"/>
      <c r="D363" s="35"/>
      <c r="E363" s="35"/>
      <c r="F363" s="35"/>
      <c r="G363" s="35"/>
      <c r="H363" s="35"/>
    </row>
    <row r="364" spans="1:8" x14ac:dyDescent="0.25">
      <c r="A364" s="39"/>
      <c r="B364" s="35"/>
      <c r="C364" s="35"/>
      <c r="D364" s="35"/>
      <c r="E364" s="35"/>
      <c r="F364" s="35"/>
      <c r="G364" s="35"/>
      <c r="H364" s="35"/>
    </row>
    <row r="365" spans="1:8" x14ac:dyDescent="0.25">
      <c r="A365" s="39"/>
      <c r="B365" s="35"/>
      <c r="C365" s="35"/>
      <c r="D365" s="35"/>
      <c r="E365" s="35"/>
      <c r="F365" s="35"/>
      <c r="G365" s="35"/>
      <c r="H365" s="35"/>
    </row>
    <row r="366" spans="1:8" x14ac:dyDescent="0.25">
      <c r="A366" s="39"/>
      <c r="B366" s="35"/>
      <c r="C366" s="35"/>
      <c r="D366" s="35"/>
      <c r="E366" s="35"/>
      <c r="F366" s="35"/>
      <c r="G366" s="35"/>
      <c r="H366" s="35"/>
    </row>
    <row r="367" spans="1:8" x14ac:dyDescent="0.25">
      <c r="A367" s="39"/>
      <c r="B367" s="35"/>
      <c r="C367" s="35"/>
      <c r="D367" s="35"/>
      <c r="E367" s="35"/>
      <c r="F367" s="35"/>
      <c r="G367" s="35"/>
      <c r="H367" s="35"/>
    </row>
    <row r="368" spans="1:8" x14ac:dyDescent="0.25">
      <c r="A368" s="39"/>
      <c r="B368" s="35"/>
      <c r="C368" s="35"/>
      <c r="D368" s="35"/>
      <c r="E368" s="35"/>
      <c r="F368" s="35"/>
      <c r="G368" s="35"/>
      <c r="H368" s="35"/>
    </row>
    <row r="369" spans="1:8" x14ac:dyDescent="0.25">
      <c r="A369" s="39"/>
      <c r="B369" s="35"/>
      <c r="C369" s="35"/>
      <c r="D369" s="35"/>
      <c r="E369" s="35"/>
      <c r="F369" s="35"/>
      <c r="G369" s="35"/>
      <c r="H369" s="35"/>
    </row>
    <row r="370" spans="1:8" x14ac:dyDescent="0.25">
      <c r="A370" s="39"/>
      <c r="B370" s="35"/>
      <c r="C370" s="35"/>
      <c r="D370" s="35"/>
      <c r="E370" s="35"/>
      <c r="F370" s="35"/>
      <c r="G370" s="35"/>
      <c r="H370" s="35"/>
    </row>
    <row r="371" spans="1:8" x14ac:dyDescent="0.25">
      <c r="A371" s="39"/>
      <c r="B371" s="35"/>
      <c r="C371" s="35"/>
      <c r="D371" s="35"/>
      <c r="E371" s="35"/>
      <c r="F371" s="35"/>
      <c r="G371" s="35"/>
      <c r="H371" s="35"/>
    </row>
    <row r="372" spans="1:8" x14ac:dyDescent="0.25">
      <c r="A372" s="39"/>
      <c r="B372" s="35"/>
      <c r="C372" s="35"/>
      <c r="D372" s="35"/>
      <c r="E372" s="35"/>
      <c r="F372" s="35"/>
      <c r="G372" s="35"/>
      <c r="H372" s="35"/>
    </row>
    <row r="373" spans="1:8" x14ac:dyDescent="0.25">
      <c r="A373" s="39"/>
      <c r="B373" s="35"/>
      <c r="C373" s="35"/>
      <c r="D373" s="35"/>
      <c r="E373" s="35"/>
      <c r="F373" s="35"/>
      <c r="G373" s="35"/>
      <c r="H373" s="35"/>
    </row>
    <row r="374" spans="1:8" x14ac:dyDescent="0.25">
      <c r="A374" s="39"/>
      <c r="B374" s="35"/>
      <c r="C374" s="35"/>
      <c r="D374" s="35"/>
      <c r="E374" s="35"/>
      <c r="F374" s="35"/>
      <c r="G374" s="35"/>
      <c r="H374" s="35"/>
    </row>
    <row r="375" spans="1:8" x14ac:dyDescent="0.25">
      <c r="A375" s="39"/>
      <c r="B375" s="35"/>
      <c r="C375" s="35"/>
      <c r="D375" s="35"/>
      <c r="E375" s="35"/>
      <c r="F375" s="35"/>
      <c r="G375" s="35"/>
      <c r="H375" s="35"/>
    </row>
    <row r="376" spans="1:8" x14ac:dyDescent="0.25">
      <c r="A376" s="39"/>
      <c r="B376" s="35"/>
      <c r="C376" s="35"/>
      <c r="D376" s="35"/>
      <c r="E376" s="35"/>
      <c r="F376" s="35"/>
      <c r="G376" s="35"/>
      <c r="H376" s="35"/>
    </row>
    <row r="377" spans="1:8" x14ac:dyDescent="0.25">
      <c r="A377" s="39"/>
      <c r="B377" s="35"/>
      <c r="C377" s="35"/>
      <c r="D377" s="35"/>
      <c r="E377" s="35"/>
      <c r="F377" s="35"/>
      <c r="G377" s="35"/>
      <c r="H377" s="35"/>
    </row>
    <row r="378" spans="1:8" x14ac:dyDescent="0.25">
      <c r="A378" s="39"/>
      <c r="B378" s="35"/>
      <c r="C378" s="35"/>
      <c r="D378" s="35"/>
      <c r="E378" s="35"/>
      <c r="F378" s="35"/>
      <c r="G378" s="35"/>
      <c r="H378" s="35"/>
    </row>
    <row r="379" spans="1:8" x14ac:dyDescent="0.25">
      <c r="A379" s="39"/>
      <c r="B379" s="35"/>
      <c r="C379" s="35"/>
      <c r="D379" s="35"/>
      <c r="E379" s="35"/>
      <c r="F379" s="35"/>
      <c r="G379" s="35"/>
      <c r="H379" s="35"/>
    </row>
    <row r="380" spans="1:8" x14ac:dyDescent="0.25">
      <c r="A380" s="39"/>
      <c r="B380" s="35"/>
      <c r="C380" s="35"/>
      <c r="D380" s="35"/>
      <c r="E380" s="35"/>
      <c r="F380" s="35"/>
      <c r="G380" s="35"/>
      <c r="H380" s="35"/>
    </row>
    <row r="381" spans="1:8" x14ac:dyDescent="0.25">
      <c r="A381" s="39"/>
      <c r="B381" s="35"/>
      <c r="C381" s="35"/>
      <c r="D381" s="35"/>
      <c r="E381" s="35"/>
      <c r="F381" s="35"/>
      <c r="G381" s="35"/>
      <c r="H381" s="35"/>
    </row>
    <row r="382" spans="1:8" x14ac:dyDescent="0.25">
      <c r="A382" s="39"/>
      <c r="B382" s="35"/>
      <c r="C382" s="35"/>
      <c r="D382" s="35"/>
      <c r="E382" s="35"/>
      <c r="F382" s="35"/>
      <c r="G382" s="35"/>
      <c r="H382" s="35"/>
    </row>
    <row r="383" spans="1:8" x14ac:dyDescent="0.25">
      <c r="A383" s="39"/>
      <c r="B383" s="35"/>
      <c r="C383" s="35"/>
      <c r="D383" s="35"/>
      <c r="E383" s="35"/>
      <c r="F383" s="35"/>
      <c r="G383" s="35"/>
      <c r="H383" s="35"/>
    </row>
    <row r="384" spans="1:8" x14ac:dyDescent="0.25">
      <c r="A384" s="39"/>
      <c r="B384" s="35"/>
      <c r="C384" s="35"/>
      <c r="D384" s="35"/>
      <c r="E384" s="35"/>
      <c r="F384" s="35"/>
      <c r="G384" s="35"/>
      <c r="H384" s="35"/>
    </row>
    <row r="385" spans="1:8" x14ac:dyDescent="0.25">
      <c r="A385" s="39"/>
      <c r="B385" s="35"/>
      <c r="C385" s="35"/>
      <c r="D385" s="35"/>
      <c r="E385" s="35"/>
      <c r="F385" s="35"/>
      <c r="G385" s="35"/>
      <c r="H385" s="35"/>
    </row>
    <row r="386" spans="1:8" x14ac:dyDescent="0.25">
      <c r="A386" s="39"/>
      <c r="B386" s="35"/>
      <c r="C386" s="35"/>
      <c r="D386" s="35"/>
      <c r="E386" s="35"/>
      <c r="F386" s="35"/>
      <c r="G386" s="35"/>
      <c r="H386" s="35"/>
    </row>
    <row r="387" spans="1:8" x14ac:dyDescent="0.25">
      <c r="A387" s="39"/>
      <c r="B387" s="35"/>
      <c r="C387" s="35"/>
      <c r="D387" s="35"/>
      <c r="E387" s="35"/>
      <c r="F387" s="35"/>
      <c r="G387" s="35"/>
      <c r="H387" s="35"/>
    </row>
    <row r="388" spans="1:8" x14ac:dyDescent="0.25">
      <c r="A388" s="39"/>
      <c r="B388" s="35"/>
      <c r="C388" s="35"/>
      <c r="D388" s="35"/>
      <c r="E388" s="35"/>
      <c r="F388" s="35"/>
      <c r="G388" s="35"/>
      <c r="H388" s="35"/>
    </row>
    <row r="389" spans="1:8" x14ac:dyDescent="0.25">
      <c r="A389" s="39"/>
      <c r="B389" s="35"/>
      <c r="C389" s="35"/>
      <c r="D389" s="35"/>
      <c r="E389" s="35"/>
      <c r="F389" s="35"/>
      <c r="G389" s="35"/>
      <c r="H389" s="35"/>
    </row>
    <row r="390" spans="1:8" x14ac:dyDescent="0.25">
      <c r="A390" s="39"/>
      <c r="B390" s="35"/>
      <c r="C390" s="35"/>
      <c r="D390" s="35"/>
      <c r="E390" s="35"/>
      <c r="F390" s="35"/>
      <c r="G390" s="35"/>
      <c r="H390" s="35"/>
    </row>
    <row r="391" spans="1:8" x14ac:dyDescent="0.25">
      <c r="A391" s="39"/>
      <c r="B391" s="35"/>
      <c r="C391" s="35"/>
      <c r="D391" s="35"/>
      <c r="E391" s="35"/>
      <c r="F391" s="35"/>
      <c r="G391" s="35"/>
      <c r="H391" s="35"/>
    </row>
    <row r="392" spans="1:8" x14ac:dyDescent="0.25">
      <c r="A392" s="39"/>
      <c r="B392" s="35"/>
      <c r="C392" s="35"/>
      <c r="D392" s="35"/>
      <c r="E392" s="35"/>
      <c r="F392" s="35"/>
      <c r="G392" s="35"/>
      <c r="H392" s="35"/>
    </row>
    <row r="393" spans="1:8" x14ac:dyDescent="0.25">
      <c r="A393" s="39"/>
      <c r="B393" s="35"/>
      <c r="C393" s="35"/>
      <c r="D393" s="35"/>
      <c r="E393" s="35"/>
      <c r="F393" s="35"/>
      <c r="G393" s="35"/>
      <c r="H393" s="35"/>
    </row>
    <row r="394" spans="1:8" x14ac:dyDescent="0.25">
      <c r="A394" s="39"/>
      <c r="B394" s="35"/>
      <c r="C394" s="35"/>
      <c r="D394" s="35"/>
      <c r="E394" s="35"/>
      <c r="F394" s="35"/>
      <c r="G394" s="35"/>
      <c r="H394" s="35"/>
    </row>
    <row r="395" spans="1:8" x14ac:dyDescent="0.25">
      <c r="A395" s="39"/>
      <c r="B395" s="35"/>
      <c r="C395" s="35"/>
      <c r="D395" s="35"/>
      <c r="E395" s="35"/>
      <c r="F395" s="35"/>
      <c r="G395" s="35"/>
      <c r="H395" s="35"/>
    </row>
    <row r="396" spans="1:8" x14ac:dyDescent="0.25">
      <c r="A396" s="39"/>
      <c r="B396" s="35"/>
      <c r="C396" s="35"/>
      <c r="D396" s="35"/>
      <c r="E396" s="35"/>
      <c r="F396" s="35"/>
      <c r="G396" s="35"/>
      <c r="H396" s="35"/>
    </row>
    <row r="397" spans="1:8" x14ac:dyDescent="0.25">
      <c r="A397" s="39"/>
      <c r="B397" s="35"/>
      <c r="C397" s="35"/>
      <c r="D397" s="35"/>
      <c r="E397" s="35"/>
      <c r="F397" s="35"/>
      <c r="G397" s="35"/>
      <c r="H397" s="35"/>
    </row>
    <row r="398" spans="1:8" x14ac:dyDescent="0.25">
      <c r="A398" s="39"/>
      <c r="B398" s="35"/>
      <c r="C398" s="35"/>
      <c r="D398" s="35"/>
      <c r="E398" s="35"/>
      <c r="F398" s="35"/>
      <c r="G398" s="35"/>
      <c r="H398" s="35"/>
    </row>
    <row r="399" spans="1:8" x14ac:dyDescent="0.25">
      <c r="A399" s="39"/>
      <c r="B399" s="35"/>
      <c r="C399" s="35"/>
      <c r="D399" s="35"/>
      <c r="E399" s="35"/>
      <c r="F399" s="35"/>
      <c r="G399" s="35"/>
      <c r="H399" s="35"/>
    </row>
    <row r="400" spans="1:8" x14ac:dyDescent="0.25">
      <c r="A400" s="39"/>
      <c r="B400" s="35"/>
      <c r="C400" s="35"/>
      <c r="D400" s="35"/>
      <c r="E400" s="35"/>
      <c r="F400" s="35"/>
      <c r="G400" s="35"/>
      <c r="H400" s="35"/>
    </row>
    <row r="401" spans="1:8" x14ac:dyDescent="0.25">
      <c r="A401" s="39"/>
      <c r="B401" s="35"/>
      <c r="C401" s="35"/>
      <c r="D401" s="35"/>
      <c r="E401" s="35"/>
      <c r="F401" s="35"/>
      <c r="G401" s="35"/>
      <c r="H401" s="35"/>
    </row>
    <row r="402" spans="1:8" x14ac:dyDescent="0.25">
      <c r="A402" s="39"/>
      <c r="B402" s="35"/>
      <c r="C402" s="35"/>
      <c r="D402" s="35"/>
      <c r="E402" s="35"/>
      <c r="F402" s="35"/>
      <c r="G402" s="35"/>
      <c r="H402" s="35"/>
    </row>
    <row r="403" spans="1:8" x14ac:dyDescent="0.25">
      <c r="A403" s="39"/>
      <c r="B403" s="35"/>
      <c r="C403" s="35"/>
      <c r="D403" s="35"/>
      <c r="E403" s="35"/>
      <c r="F403" s="35"/>
      <c r="G403" s="35"/>
      <c r="H403" s="35"/>
    </row>
    <row r="404" spans="1:8" x14ac:dyDescent="0.25">
      <c r="A404" s="39"/>
      <c r="B404" s="35"/>
      <c r="C404" s="35"/>
      <c r="D404" s="35"/>
      <c r="E404" s="35"/>
      <c r="F404" s="35"/>
      <c r="G404" s="35"/>
      <c r="H404" s="35"/>
    </row>
    <row r="405" spans="1:8" x14ac:dyDescent="0.25">
      <c r="A405" s="39"/>
      <c r="B405" s="35"/>
      <c r="C405" s="35"/>
      <c r="D405" s="35"/>
      <c r="E405" s="35"/>
      <c r="F405" s="35"/>
      <c r="G405" s="35"/>
      <c r="H405" s="35"/>
    </row>
    <row r="406" spans="1:8" x14ac:dyDescent="0.25">
      <c r="A406" s="39"/>
      <c r="B406" s="35"/>
      <c r="C406" s="35"/>
      <c r="D406" s="35"/>
      <c r="E406" s="35"/>
      <c r="F406" s="35"/>
      <c r="G406" s="35"/>
      <c r="H406" s="35"/>
    </row>
    <row r="407" spans="1:8" x14ac:dyDescent="0.25">
      <c r="A407" s="39"/>
      <c r="B407" s="35"/>
      <c r="C407" s="35"/>
      <c r="D407" s="35"/>
      <c r="E407" s="35"/>
      <c r="F407" s="35"/>
      <c r="G407" s="35"/>
      <c r="H407" s="35"/>
    </row>
    <row r="408" spans="1:8" x14ac:dyDescent="0.25">
      <c r="A408" s="39"/>
      <c r="B408" s="35"/>
      <c r="C408" s="35"/>
      <c r="D408" s="35"/>
      <c r="E408" s="35"/>
      <c r="F408" s="35"/>
      <c r="G408" s="35"/>
      <c r="H408" s="35"/>
    </row>
    <row r="409" spans="1:8" x14ac:dyDescent="0.25">
      <c r="A409" s="39"/>
      <c r="B409" s="35"/>
      <c r="C409" s="35"/>
      <c r="D409" s="35"/>
      <c r="E409" s="35"/>
      <c r="F409" s="35"/>
      <c r="G409" s="35"/>
      <c r="H409" s="35"/>
    </row>
    <row r="410" spans="1:8" x14ac:dyDescent="0.25">
      <c r="A410" s="39"/>
      <c r="B410" s="35"/>
      <c r="C410" s="35"/>
      <c r="D410" s="35"/>
      <c r="E410" s="35"/>
      <c r="F410" s="35"/>
      <c r="G410" s="35"/>
      <c r="H410" s="35"/>
    </row>
    <row r="411" spans="1:8" x14ac:dyDescent="0.25">
      <c r="A411" s="39"/>
      <c r="B411" s="35"/>
      <c r="C411" s="35"/>
      <c r="D411" s="35"/>
      <c r="E411" s="35"/>
      <c r="F411" s="35"/>
      <c r="G411" s="35"/>
      <c r="H411" s="35"/>
    </row>
    <row r="412" spans="1:8" x14ac:dyDescent="0.25">
      <c r="A412" s="39"/>
      <c r="B412" s="35"/>
      <c r="C412" s="35"/>
      <c r="D412" s="35"/>
      <c r="E412" s="35"/>
      <c r="F412" s="35"/>
      <c r="G412" s="35"/>
      <c r="H412" s="35"/>
    </row>
    <row r="413" spans="1:8" x14ac:dyDescent="0.25">
      <c r="A413" s="39"/>
      <c r="B413" s="35"/>
      <c r="C413" s="35"/>
      <c r="D413" s="35"/>
      <c r="E413" s="35"/>
      <c r="F413" s="35"/>
      <c r="G413" s="35"/>
      <c r="H413" s="35"/>
    </row>
    <row r="414" spans="1:8" x14ac:dyDescent="0.25">
      <c r="A414" s="39"/>
      <c r="B414" s="35"/>
      <c r="C414" s="35"/>
      <c r="D414" s="35"/>
      <c r="E414" s="35"/>
      <c r="F414" s="35"/>
      <c r="G414" s="35"/>
      <c r="H414" s="35"/>
    </row>
    <row r="415" spans="1:8" x14ac:dyDescent="0.25">
      <c r="A415" s="39"/>
      <c r="B415" s="35"/>
      <c r="C415" s="35"/>
      <c r="D415" s="35"/>
      <c r="E415" s="35"/>
      <c r="F415" s="35"/>
      <c r="G415" s="35"/>
      <c r="H415" s="35"/>
    </row>
    <row r="416" spans="1:8" x14ac:dyDescent="0.25">
      <c r="A416" s="39"/>
      <c r="B416" s="35"/>
      <c r="C416" s="35"/>
      <c r="D416" s="35"/>
      <c r="E416" s="35"/>
      <c r="F416" s="35"/>
      <c r="G416" s="35"/>
      <c r="H416" s="35"/>
    </row>
    <row r="417" spans="1:8" x14ac:dyDescent="0.25">
      <c r="A417" s="39"/>
      <c r="B417" s="35"/>
      <c r="C417" s="35"/>
      <c r="D417" s="35"/>
      <c r="E417" s="35"/>
      <c r="F417" s="35"/>
      <c r="G417" s="35"/>
      <c r="H417" s="35"/>
    </row>
    <row r="418" spans="1:8" x14ac:dyDescent="0.25">
      <c r="A418" s="39"/>
      <c r="B418" s="35"/>
      <c r="C418" s="35"/>
      <c r="D418" s="35"/>
      <c r="E418" s="35"/>
      <c r="F418" s="35"/>
      <c r="G418" s="35"/>
      <c r="H418" s="35"/>
    </row>
    <row r="419" spans="1:8" x14ac:dyDescent="0.25">
      <c r="A419" s="39"/>
      <c r="B419" s="35"/>
      <c r="C419" s="35"/>
      <c r="D419" s="35"/>
      <c r="E419" s="35"/>
      <c r="F419" s="35"/>
      <c r="G419" s="35"/>
      <c r="H419" s="35"/>
    </row>
    <row r="420" spans="1:8" x14ac:dyDescent="0.25">
      <c r="A420" s="39"/>
      <c r="B420" s="35"/>
      <c r="C420" s="35"/>
      <c r="D420" s="35"/>
      <c r="E420" s="35"/>
      <c r="F420" s="35"/>
      <c r="G420" s="35"/>
      <c r="H420" s="35"/>
    </row>
    <row r="421" spans="1:8" x14ac:dyDescent="0.25">
      <c r="A421" s="39"/>
      <c r="B421" s="35"/>
      <c r="C421" s="35"/>
      <c r="D421" s="35"/>
      <c r="E421" s="35"/>
      <c r="F421" s="35"/>
      <c r="G421" s="35"/>
      <c r="H421" s="35"/>
    </row>
    <row r="422" spans="1:8" x14ac:dyDescent="0.25">
      <c r="A422" s="39"/>
      <c r="B422" s="35"/>
      <c r="C422" s="35"/>
      <c r="D422" s="35"/>
      <c r="E422" s="35"/>
      <c r="F422" s="35"/>
      <c r="G422" s="35"/>
      <c r="H422" s="35"/>
    </row>
    <row r="423" spans="1:8" x14ac:dyDescent="0.25">
      <c r="A423" s="39"/>
      <c r="B423" s="35"/>
      <c r="C423" s="35"/>
      <c r="D423" s="35"/>
      <c r="E423" s="35"/>
      <c r="F423" s="35"/>
      <c r="G423" s="35"/>
      <c r="H423" s="35"/>
    </row>
    <row r="424" spans="1:8" x14ac:dyDescent="0.25">
      <c r="A424" s="39"/>
      <c r="B424" s="35"/>
      <c r="C424" s="35"/>
      <c r="D424" s="35"/>
      <c r="E424" s="35"/>
      <c r="F424" s="35"/>
      <c r="G424" s="35"/>
      <c r="H424" s="35"/>
    </row>
    <row r="425" spans="1:8" x14ac:dyDescent="0.25">
      <c r="A425" s="39"/>
      <c r="B425" s="35"/>
      <c r="C425" s="35"/>
      <c r="D425" s="35"/>
      <c r="E425" s="35"/>
      <c r="F425" s="35"/>
      <c r="G425" s="35"/>
      <c r="H425" s="35"/>
    </row>
    <row r="426" spans="1:8" x14ac:dyDescent="0.25">
      <c r="A426" s="39"/>
      <c r="B426" s="35"/>
      <c r="C426" s="35"/>
      <c r="D426" s="35"/>
      <c r="E426" s="35"/>
      <c r="F426" s="35"/>
      <c r="G426" s="35"/>
      <c r="H426" s="35"/>
    </row>
    <row r="427" spans="1:8" x14ac:dyDescent="0.25">
      <c r="A427" s="39"/>
      <c r="B427" s="35"/>
      <c r="C427" s="35"/>
      <c r="D427" s="35"/>
      <c r="E427" s="35"/>
      <c r="F427" s="35"/>
      <c r="G427" s="35"/>
      <c r="H427" s="35"/>
    </row>
    <row r="428" spans="1:8" x14ac:dyDescent="0.25">
      <c r="A428" s="39"/>
      <c r="B428" s="35"/>
      <c r="C428" s="35"/>
      <c r="D428" s="35"/>
      <c r="E428" s="35"/>
      <c r="F428" s="35"/>
      <c r="G428" s="35"/>
      <c r="H428" s="35"/>
    </row>
    <row r="429" spans="1:8" x14ac:dyDescent="0.25">
      <c r="A429" s="39"/>
      <c r="B429" s="35"/>
      <c r="C429" s="35"/>
      <c r="D429" s="35"/>
      <c r="E429" s="35"/>
      <c r="F429" s="35"/>
      <c r="G429" s="35"/>
      <c r="H429" s="35"/>
    </row>
    <row r="430" spans="1:8" x14ac:dyDescent="0.25">
      <c r="A430" s="39"/>
      <c r="B430" s="35"/>
      <c r="C430" s="35"/>
      <c r="D430" s="35"/>
      <c r="E430" s="35"/>
      <c r="F430" s="35"/>
      <c r="G430" s="35"/>
      <c r="H430" s="35"/>
    </row>
    <row r="431" spans="1:8" x14ac:dyDescent="0.25">
      <c r="A431" s="39"/>
      <c r="B431" s="35"/>
      <c r="C431" s="35"/>
      <c r="D431" s="35"/>
      <c r="E431" s="35"/>
      <c r="F431" s="35"/>
      <c r="G431" s="35"/>
      <c r="H431" s="35"/>
    </row>
    <row r="432" spans="1:8" x14ac:dyDescent="0.25">
      <c r="A432" s="39"/>
      <c r="B432" s="35"/>
      <c r="C432" s="35"/>
      <c r="D432" s="35"/>
      <c r="E432" s="35"/>
      <c r="F432" s="35"/>
      <c r="G432" s="35"/>
      <c r="H432" s="35"/>
    </row>
    <row r="433" spans="1:8" x14ac:dyDescent="0.25">
      <c r="A433" s="39"/>
      <c r="B433" s="35"/>
      <c r="C433" s="35"/>
      <c r="D433" s="35"/>
      <c r="E433" s="35"/>
      <c r="F433" s="35"/>
      <c r="G433" s="35"/>
      <c r="H433" s="35"/>
    </row>
    <row r="434" spans="1:8" x14ac:dyDescent="0.25">
      <c r="A434" s="39"/>
      <c r="B434" s="35"/>
      <c r="C434" s="35"/>
      <c r="D434" s="35"/>
      <c r="E434" s="35"/>
      <c r="F434" s="35"/>
      <c r="G434" s="35"/>
      <c r="H434" s="35"/>
    </row>
    <row r="435" spans="1:8" x14ac:dyDescent="0.25">
      <c r="A435" s="39"/>
      <c r="B435" s="35"/>
      <c r="C435" s="35"/>
      <c r="D435" s="35"/>
      <c r="E435" s="35"/>
      <c r="F435" s="35"/>
      <c r="G435" s="35"/>
      <c r="H435" s="35"/>
    </row>
    <row r="436" spans="1:8" x14ac:dyDescent="0.25">
      <c r="A436" s="39"/>
      <c r="B436" s="35"/>
      <c r="C436" s="35"/>
      <c r="D436" s="35"/>
      <c r="E436" s="35"/>
      <c r="F436" s="35"/>
      <c r="G436" s="35"/>
      <c r="H436" s="35"/>
    </row>
    <row r="437" spans="1:8" x14ac:dyDescent="0.25">
      <c r="A437" s="39"/>
      <c r="B437" s="35"/>
      <c r="C437" s="35"/>
      <c r="D437" s="35"/>
      <c r="E437" s="35"/>
      <c r="F437" s="35"/>
      <c r="G437" s="35"/>
      <c r="H437" s="35"/>
    </row>
    <row r="438" spans="1:8" x14ac:dyDescent="0.25">
      <c r="A438" s="39"/>
      <c r="B438" s="35"/>
      <c r="C438" s="35"/>
      <c r="D438" s="35"/>
      <c r="E438" s="35"/>
      <c r="F438" s="35"/>
      <c r="G438" s="35"/>
      <c r="H438" s="35"/>
    </row>
    <row r="439" spans="1:8" x14ac:dyDescent="0.25">
      <c r="A439" s="39"/>
      <c r="B439" s="35"/>
      <c r="C439" s="35"/>
      <c r="D439" s="35"/>
      <c r="E439" s="35"/>
      <c r="F439" s="35"/>
      <c r="G439" s="35"/>
      <c r="H439" s="35"/>
    </row>
    <row r="440" spans="1:8" x14ac:dyDescent="0.25">
      <c r="A440" s="39"/>
      <c r="B440" s="35"/>
      <c r="C440" s="35"/>
      <c r="D440" s="35"/>
      <c r="E440" s="35"/>
      <c r="F440" s="35"/>
      <c r="G440" s="35"/>
      <c r="H440" s="35"/>
    </row>
    <row r="441" spans="1:8" x14ac:dyDescent="0.25">
      <c r="A441" s="39"/>
      <c r="B441" s="35"/>
      <c r="C441" s="35"/>
      <c r="D441" s="35"/>
      <c r="E441" s="35"/>
      <c r="F441" s="35"/>
      <c r="G441" s="35"/>
      <c r="H441" s="35"/>
    </row>
    <row r="442" spans="1:8" x14ac:dyDescent="0.25">
      <c r="A442" s="39"/>
      <c r="B442" s="35"/>
      <c r="C442" s="35"/>
      <c r="D442" s="35"/>
      <c r="E442" s="35"/>
      <c r="F442" s="35"/>
      <c r="G442" s="35"/>
      <c r="H442" s="35"/>
    </row>
    <row r="443" spans="1:8" x14ac:dyDescent="0.25">
      <c r="A443" s="39"/>
      <c r="B443" s="35"/>
      <c r="C443" s="35"/>
      <c r="D443" s="35"/>
      <c r="E443" s="35"/>
      <c r="F443" s="35"/>
      <c r="G443" s="35"/>
      <c r="H443" s="35"/>
    </row>
    <row r="444" spans="1:8" x14ac:dyDescent="0.25">
      <c r="A444" s="39"/>
      <c r="B444" s="35"/>
      <c r="C444" s="35"/>
      <c r="D444" s="35"/>
      <c r="E444" s="35"/>
      <c r="F444" s="35"/>
      <c r="G444" s="35"/>
      <c r="H444" s="35"/>
    </row>
    <row r="445" spans="1:8" x14ac:dyDescent="0.25">
      <c r="A445" s="39"/>
      <c r="B445" s="35"/>
      <c r="C445" s="35"/>
      <c r="D445" s="35"/>
      <c r="E445" s="35"/>
      <c r="F445" s="35"/>
      <c r="G445" s="35"/>
      <c r="H445" s="35"/>
    </row>
    <row r="446" spans="1:8" x14ac:dyDescent="0.25">
      <c r="A446" s="39"/>
      <c r="B446" s="35"/>
      <c r="C446" s="35"/>
      <c r="D446" s="35"/>
      <c r="E446" s="35"/>
      <c r="F446" s="35"/>
      <c r="G446" s="35"/>
      <c r="H446" s="35"/>
    </row>
    <row r="447" spans="1:8" x14ac:dyDescent="0.25">
      <c r="A447" s="39"/>
      <c r="B447" s="35"/>
      <c r="C447" s="35"/>
      <c r="D447" s="35"/>
      <c r="E447" s="35"/>
      <c r="F447" s="35"/>
      <c r="G447" s="35"/>
      <c r="H447" s="35"/>
    </row>
    <row r="448" spans="1:8" x14ac:dyDescent="0.25">
      <c r="A448" s="39"/>
      <c r="B448" s="35"/>
      <c r="C448" s="35"/>
      <c r="D448" s="35"/>
      <c r="E448" s="35"/>
      <c r="F448" s="35"/>
      <c r="G448" s="35"/>
      <c r="H448" s="35"/>
    </row>
    <row r="449" spans="1:8" x14ac:dyDescent="0.25">
      <c r="A449" s="39"/>
      <c r="B449" s="35"/>
      <c r="C449" s="35"/>
      <c r="D449" s="35"/>
      <c r="E449" s="35"/>
      <c r="F449" s="35"/>
      <c r="G449" s="35"/>
      <c r="H449" s="35"/>
    </row>
    <row r="450" spans="1:8" x14ac:dyDescent="0.25">
      <c r="A450" s="39"/>
      <c r="B450" s="35"/>
      <c r="C450" s="35"/>
      <c r="D450" s="35"/>
      <c r="E450" s="35"/>
      <c r="F450" s="35"/>
      <c r="G450" s="35"/>
      <c r="H450" s="35"/>
    </row>
    <row r="451" spans="1:8" x14ac:dyDescent="0.25">
      <c r="A451" s="39"/>
      <c r="B451" s="35"/>
      <c r="C451" s="35"/>
      <c r="D451" s="35"/>
      <c r="E451" s="35"/>
      <c r="F451" s="35"/>
      <c r="G451" s="35"/>
      <c r="H451" s="35"/>
    </row>
    <row r="452" spans="1:8" x14ac:dyDescent="0.25">
      <c r="A452" s="39"/>
      <c r="B452" s="35"/>
      <c r="C452" s="35"/>
      <c r="D452" s="35"/>
      <c r="E452" s="35"/>
      <c r="F452" s="35"/>
      <c r="G452" s="35"/>
      <c r="H452" s="35"/>
    </row>
    <row r="453" spans="1:8" x14ac:dyDescent="0.25">
      <c r="A453" s="39"/>
      <c r="B453" s="35"/>
      <c r="C453" s="35"/>
      <c r="D453" s="35"/>
      <c r="E453" s="35"/>
      <c r="F453" s="35"/>
      <c r="G453" s="35"/>
      <c r="H453" s="35"/>
    </row>
    <row r="454" spans="1:8" x14ac:dyDescent="0.25">
      <c r="A454" s="39"/>
      <c r="B454" s="35"/>
      <c r="C454" s="35"/>
      <c r="D454" s="35"/>
      <c r="E454" s="35"/>
      <c r="F454" s="35"/>
      <c r="G454" s="35"/>
      <c r="H454" s="35"/>
    </row>
    <row r="455" spans="1:8" x14ac:dyDescent="0.25">
      <c r="A455" s="39"/>
      <c r="B455" s="35"/>
      <c r="C455" s="35"/>
      <c r="D455" s="35"/>
      <c r="E455" s="35"/>
      <c r="F455" s="35"/>
      <c r="G455" s="35"/>
      <c r="H455" s="35"/>
    </row>
    <row r="456" spans="1:8" x14ac:dyDescent="0.25">
      <c r="A456" s="39"/>
      <c r="B456" s="35"/>
      <c r="C456" s="35"/>
      <c r="D456" s="35"/>
      <c r="E456" s="35"/>
      <c r="F456" s="35"/>
      <c r="G456" s="35"/>
      <c r="H456" s="35"/>
    </row>
    <row r="457" spans="1:8" x14ac:dyDescent="0.25">
      <c r="A457" s="39"/>
      <c r="B457" s="35"/>
      <c r="C457" s="35"/>
      <c r="D457" s="35"/>
      <c r="E457" s="35"/>
      <c r="F457" s="35"/>
      <c r="G457" s="35"/>
      <c r="H457" s="35"/>
    </row>
    <row r="458" spans="1:8" x14ac:dyDescent="0.25">
      <c r="A458" s="39"/>
      <c r="B458" s="35"/>
      <c r="C458" s="35"/>
      <c r="D458" s="35"/>
      <c r="E458" s="35"/>
      <c r="F458" s="35"/>
      <c r="G458" s="35"/>
      <c r="H458" s="35"/>
    </row>
    <row r="459" spans="1:8" x14ac:dyDescent="0.25">
      <c r="A459" s="39"/>
      <c r="B459" s="35"/>
      <c r="C459" s="35"/>
      <c r="D459" s="35"/>
      <c r="E459" s="35"/>
      <c r="F459" s="35"/>
      <c r="G459" s="35"/>
      <c r="H459" s="35"/>
    </row>
    <row r="460" spans="1:8" x14ac:dyDescent="0.25">
      <c r="A460" s="39"/>
      <c r="B460" s="35"/>
      <c r="C460" s="35"/>
      <c r="D460" s="35"/>
      <c r="E460" s="35"/>
      <c r="F460" s="35"/>
      <c r="G460" s="35"/>
      <c r="H460" s="35"/>
    </row>
    <row r="461" spans="1:8" x14ac:dyDescent="0.25">
      <c r="A461" s="39"/>
      <c r="B461" s="35"/>
      <c r="C461" s="35"/>
      <c r="D461" s="35"/>
      <c r="E461" s="35"/>
      <c r="F461" s="35"/>
      <c r="G461" s="35"/>
      <c r="H461" s="35"/>
    </row>
    <row r="462" spans="1:8" x14ac:dyDescent="0.25">
      <c r="A462" s="39"/>
      <c r="B462" s="35"/>
      <c r="C462" s="35"/>
      <c r="D462" s="35"/>
      <c r="E462" s="35"/>
      <c r="F462" s="35"/>
      <c r="G462" s="35"/>
      <c r="H462" s="35"/>
    </row>
    <row r="463" spans="1:8" x14ac:dyDescent="0.25">
      <c r="A463" s="39"/>
      <c r="B463" s="35"/>
      <c r="C463" s="35"/>
      <c r="D463" s="35"/>
      <c r="E463" s="35"/>
      <c r="F463" s="35"/>
      <c r="G463" s="35"/>
      <c r="H463" s="35"/>
    </row>
    <row r="464" spans="1:8" x14ac:dyDescent="0.25">
      <c r="A464" s="39"/>
      <c r="B464" s="35"/>
      <c r="C464" s="35"/>
      <c r="D464" s="35"/>
      <c r="E464" s="35"/>
      <c r="F464" s="35"/>
      <c r="G464" s="35"/>
      <c r="H464" s="35"/>
    </row>
    <row r="465" spans="1:8" x14ac:dyDescent="0.25">
      <c r="A465" s="39"/>
      <c r="B465" s="35"/>
      <c r="C465" s="35"/>
      <c r="D465" s="35"/>
      <c r="E465" s="35"/>
      <c r="F465" s="35"/>
      <c r="G465" s="35"/>
      <c r="H465" s="35"/>
    </row>
    <row r="466" spans="1:8" x14ac:dyDescent="0.25">
      <c r="A466" s="39"/>
      <c r="B466" s="35"/>
      <c r="C466" s="35"/>
      <c r="D466" s="35"/>
      <c r="E466" s="35"/>
      <c r="F466" s="35"/>
      <c r="G466" s="35"/>
      <c r="H466" s="35"/>
    </row>
    <row r="467" spans="1:8" x14ac:dyDescent="0.25">
      <c r="A467" s="39"/>
      <c r="B467" s="35"/>
      <c r="C467" s="35"/>
      <c r="D467" s="35"/>
      <c r="E467" s="35"/>
      <c r="F467" s="35"/>
      <c r="G467" s="35"/>
      <c r="H467" s="35"/>
    </row>
    <row r="468" spans="1:8" x14ac:dyDescent="0.25">
      <c r="A468" s="39"/>
      <c r="B468" s="35"/>
      <c r="C468" s="35"/>
      <c r="D468" s="35"/>
      <c r="E468" s="35"/>
      <c r="F468" s="35"/>
      <c r="G468" s="35"/>
      <c r="H468" s="35"/>
    </row>
    <row r="469" spans="1:8" x14ac:dyDescent="0.25">
      <c r="A469" s="39"/>
      <c r="B469" s="35"/>
      <c r="C469" s="35"/>
      <c r="D469" s="35"/>
      <c r="E469" s="35"/>
      <c r="F469" s="35"/>
      <c r="G469" s="35"/>
      <c r="H469" s="35"/>
    </row>
    <row r="470" spans="1:8" x14ac:dyDescent="0.25">
      <c r="A470" s="39"/>
      <c r="B470" s="35"/>
      <c r="C470" s="35"/>
      <c r="D470" s="35"/>
      <c r="E470" s="35"/>
      <c r="F470" s="35"/>
      <c r="G470" s="35"/>
      <c r="H470" s="35"/>
    </row>
    <row r="471" spans="1:8" x14ac:dyDescent="0.25">
      <c r="A471" s="39"/>
      <c r="B471" s="35"/>
      <c r="C471" s="35"/>
      <c r="D471" s="35"/>
      <c r="E471" s="35"/>
      <c r="F471" s="35"/>
      <c r="G471" s="35"/>
      <c r="H471" s="35"/>
    </row>
    <row r="472" spans="1:8" x14ac:dyDescent="0.25">
      <c r="A472" s="39"/>
      <c r="B472" s="35"/>
      <c r="C472" s="35"/>
      <c r="D472" s="35"/>
      <c r="E472" s="35"/>
      <c r="F472" s="35"/>
      <c r="G472" s="35"/>
      <c r="H472" s="35"/>
    </row>
    <row r="473" spans="1:8" x14ac:dyDescent="0.25">
      <c r="A473" s="39"/>
      <c r="B473" s="35"/>
      <c r="C473" s="35"/>
      <c r="D473" s="35"/>
      <c r="E473" s="35"/>
      <c r="F473" s="35"/>
      <c r="G473" s="35"/>
      <c r="H473" s="35"/>
    </row>
    <row r="474" spans="1:8" x14ac:dyDescent="0.25">
      <c r="A474" s="39"/>
      <c r="B474" s="35"/>
      <c r="C474" s="35"/>
      <c r="D474" s="35"/>
      <c r="E474" s="35"/>
      <c r="F474" s="35"/>
      <c r="G474" s="35"/>
      <c r="H474" s="35"/>
    </row>
    <row r="475" spans="1:8" x14ac:dyDescent="0.25">
      <c r="A475" s="39"/>
      <c r="B475" s="35"/>
      <c r="C475" s="35"/>
      <c r="D475" s="35"/>
      <c r="E475" s="35"/>
      <c r="F475" s="35"/>
      <c r="G475" s="35"/>
      <c r="H475" s="35"/>
    </row>
    <row r="476" spans="1:8" x14ac:dyDescent="0.25">
      <c r="A476" s="39"/>
      <c r="B476" s="35"/>
      <c r="C476" s="35"/>
      <c r="D476" s="35"/>
      <c r="E476" s="35"/>
      <c r="F476" s="35"/>
      <c r="G476" s="35"/>
      <c r="H476" s="35"/>
    </row>
    <row r="477" spans="1:8" x14ac:dyDescent="0.25">
      <c r="A477" s="39"/>
      <c r="B477" s="35"/>
      <c r="C477" s="35"/>
      <c r="D477" s="35"/>
      <c r="E477" s="35"/>
      <c r="F477" s="35"/>
      <c r="G477" s="35"/>
      <c r="H477" s="35"/>
    </row>
    <row r="478" spans="1:8" x14ac:dyDescent="0.25">
      <c r="A478" s="39"/>
      <c r="B478" s="35"/>
      <c r="C478" s="35"/>
      <c r="D478" s="35"/>
      <c r="E478" s="35"/>
      <c r="F478" s="35"/>
      <c r="G478" s="35"/>
      <c r="H478" s="35"/>
    </row>
    <row r="479" spans="1:8" x14ac:dyDescent="0.25">
      <c r="A479" s="39"/>
      <c r="B479" s="35"/>
      <c r="C479" s="35"/>
      <c r="D479" s="35"/>
      <c r="E479" s="35"/>
      <c r="F479" s="35"/>
      <c r="G479" s="35"/>
      <c r="H479" s="35"/>
    </row>
    <row r="480" spans="1:8" x14ac:dyDescent="0.25">
      <c r="A480" s="39"/>
      <c r="B480" s="35"/>
      <c r="C480" s="35"/>
      <c r="D480" s="35"/>
      <c r="E480" s="35"/>
      <c r="F480" s="35"/>
      <c r="G480" s="35"/>
      <c r="H480" s="35"/>
    </row>
    <row r="481" spans="1:8" x14ac:dyDescent="0.25">
      <c r="A481" s="39"/>
      <c r="B481" s="35"/>
      <c r="C481" s="35"/>
      <c r="D481" s="35"/>
      <c r="E481" s="35"/>
      <c r="F481" s="35"/>
      <c r="G481" s="35"/>
      <c r="H481" s="35"/>
    </row>
    <row r="482" spans="1:8" x14ac:dyDescent="0.25">
      <c r="A482" s="39"/>
      <c r="B482" s="35"/>
      <c r="C482" s="35"/>
      <c r="D482" s="35"/>
      <c r="E482" s="35"/>
      <c r="F482" s="35"/>
      <c r="G482" s="35"/>
      <c r="H482" s="35"/>
    </row>
    <row r="483" spans="1:8" x14ac:dyDescent="0.25">
      <c r="A483" s="39"/>
      <c r="B483" s="35"/>
      <c r="C483" s="35"/>
      <c r="D483" s="35"/>
      <c r="E483" s="35"/>
      <c r="F483" s="35"/>
      <c r="G483" s="35"/>
      <c r="H483" s="35"/>
    </row>
    <row r="484" spans="1:8" x14ac:dyDescent="0.25">
      <c r="A484" s="39"/>
      <c r="B484" s="35"/>
      <c r="C484" s="35"/>
      <c r="D484" s="35"/>
      <c r="E484" s="35"/>
      <c r="F484" s="35"/>
      <c r="G484" s="35"/>
      <c r="H484" s="35"/>
    </row>
    <row r="485" spans="1:8" x14ac:dyDescent="0.25">
      <c r="A485" s="39"/>
      <c r="B485" s="35"/>
      <c r="C485" s="35"/>
      <c r="D485" s="35"/>
      <c r="E485" s="35"/>
      <c r="F485" s="35"/>
      <c r="G485" s="35"/>
      <c r="H485" s="35"/>
    </row>
    <row r="486" spans="1:8" x14ac:dyDescent="0.25">
      <c r="A486" s="39"/>
      <c r="B486" s="35"/>
      <c r="C486" s="35"/>
      <c r="D486" s="35"/>
      <c r="E486" s="35"/>
      <c r="F486" s="35"/>
      <c r="G486" s="35"/>
      <c r="H486" s="35"/>
    </row>
    <row r="487" spans="1:8" x14ac:dyDescent="0.25">
      <c r="A487" s="39"/>
      <c r="B487" s="35"/>
      <c r="C487" s="35"/>
      <c r="D487" s="35"/>
      <c r="E487" s="35"/>
      <c r="F487" s="35"/>
      <c r="G487" s="35"/>
      <c r="H487" s="35"/>
    </row>
    <row r="488" spans="1:8" x14ac:dyDescent="0.25">
      <c r="A488" s="39"/>
      <c r="B488" s="35"/>
      <c r="C488" s="35"/>
      <c r="D488" s="35"/>
      <c r="E488" s="35"/>
      <c r="F488" s="35"/>
      <c r="G488" s="35"/>
      <c r="H488" s="35"/>
    </row>
    <row r="489" spans="1:8" x14ac:dyDescent="0.25">
      <c r="A489" s="39"/>
      <c r="B489" s="35"/>
      <c r="C489" s="35"/>
      <c r="D489" s="35"/>
      <c r="E489" s="35"/>
      <c r="F489" s="35"/>
      <c r="G489" s="35"/>
      <c r="H489" s="35"/>
    </row>
    <row r="490" spans="1:8" x14ac:dyDescent="0.25">
      <c r="A490" s="39"/>
      <c r="B490" s="35"/>
      <c r="C490" s="35"/>
      <c r="D490" s="35"/>
      <c r="E490" s="35"/>
      <c r="F490" s="35"/>
      <c r="G490" s="35"/>
      <c r="H490" s="35"/>
    </row>
    <row r="491" spans="1:8" x14ac:dyDescent="0.25">
      <c r="A491" s="39"/>
      <c r="B491" s="35"/>
      <c r="C491" s="35"/>
      <c r="D491" s="35"/>
      <c r="E491" s="35"/>
      <c r="F491" s="35"/>
      <c r="G491" s="35"/>
      <c r="H491" s="35"/>
    </row>
    <row r="492" spans="1:8" x14ac:dyDescent="0.25">
      <c r="A492" s="39"/>
      <c r="B492" s="35"/>
      <c r="C492" s="35"/>
      <c r="D492" s="35"/>
      <c r="E492" s="35"/>
      <c r="F492" s="35"/>
      <c r="G492" s="35"/>
      <c r="H492" s="35"/>
    </row>
    <row r="493" spans="1:8" x14ac:dyDescent="0.25">
      <c r="A493" s="39"/>
      <c r="B493" s="35"/>
      <c r="C493" s="35"/>
      <c r="D493" s="35"/>
      <c r="E493" s="35"/>
      <c r="F493" s="35"/>
      <c r="G493" s="35"/>
      <c r="H493" s="35"/>
    </row>
    <row r="494" spans="1:8" x14ac:dyDescent="0.25">
      <c r="A494" s="39"/>
      <c r="B494" s="35"/>
      <c r="C494" s="35"/>
      <c r="D494" s="35"/>
      <c r="E494" s="35"/>
      <c r="F494" s="35"/>
      <c r="G494" s="35"/>
      <c r="H494" s="35"/>
    </row>
    <row r="495" spans="1:8" x14ac:dyDescent="0.25">
      <c r="A495" s="39"/>
      <c r="B495" s="35"/>
      <c r="C495" s="35"/>
      <c r="D495" s="35"/>
      <c r="E495" s="35"/>
      <c r="F495" s="35"/>
      <c r="G495" s="35"/>
      <c r="H495" s="35"/>
    </row>
    <row r="496" spans="1:8" x14ac:dyDescent="0.25">
      <c r="A496" s="39"/>
      <c r="B496" s="35"/>
      <c r="C496" s="35"/>
      <c r="D496" s="35"/>
      <c r="E496" s="35"/>
      <c r="F496" s="35"/>
      <c r="G496" s="35"/>
      <c r="H496" s="35"/>
    </row>
    <row r="497" spans="1:8" x14ac:dyDescent="0.25">
      <c r="A497" s="39"/>
      <c r="B497" s="35"/>
      <c r="C497" s="35"/>
      <c r="D497" s="35"/>
      <c r="E497" s="35"/>
      <c r="F497" s="35"/>
      <c r="G497" s="35"/>
      <c r="H497" s="35"/>
    </row>
    <row r="498" spans="1:8" x14ac:dyDescent="0.25">
      <c r="A498" s="39"/>
      <c r="B498" s="35"/>
      <c r="C498" s="35"/>
      <c r="D498" s="35"/>
      <c r="E498" s="35"/>
      <c r="F498" s="35"/>
      <c r="G498" s="35"/>
      <c r="H498" s="35"/>
    </row>
    <row r="499" spans="1:8" x14ac:dyDescent="0.25">
      <c r="A499" s="39"/>
      <c r="B499" s="35"/>
      <c r="C499" s="35"/>
      <c r="D499" s="35"/>
      <c r="E499" s="35"/>
      <c r="F499" s="35"/>
      <c r="G499" s="35"/>
      <c r="H499" s="35"/>
    </row>
    <row r="500" spans="1:8" x14ac:dyDescent="0.25">
      <c r="A500" s="39"/>
      <c r="B500" s="35"/>
      <c r="C500" s="35"/>
      <c r="D500" s="35"/>
      <c r="E500" s="35"/>
      <c r="F500" s="35"/>
      <c r="G500" s="35"/>
      <c r="H500" s="35"/>
    </row>
    <row r="501" spans="1:8" x14ac:dyDescent="0.25">
      <c r="A501" s="39"/>
      <c r="B501" s="35"/>
      <c r="C501" s="35"/>
      <c r="D501" s="35"/>
      <c r="E501" s="35"/>
      <c r="F501" s="35"/>
      <c r="G501" s="35"/>
      <c r="H501" s="35"/>
    </row>
    <row r="502" spans="1:8" x14ac:dyDescent="0.25">
      <c r="A502" s="39"/>
      <c r="B502" s="35"/>
      <c r="C502" s="35"/>
      <c r="D502" s="35"/>
      <c r="E502" s="35"/>
      <c r="F502" s="35"/>
      <c r="G502" s="35"/>
      <c r="H502" s="35"/>
    </row>
    <row r="503" spans="1:8" x14ac:dyDescent="0.25">
      <c r="A503" s="39"/>
      <c r="B503" s="35"/>
      <c r="C503" s="35"/>
      <c r="D503" s="35"/>
      <c r="E503" s="35"/>
      <c r="F503" s="35"/>
      <c r="G503" s="35"/>
      <c r="H503" s="35"/>
    </row>
    <row r="504" spans="1:8" x14ac:dyDescent="0.25">
      <c r="A504" s="39"/>
      <c r="B504" s="35"/>
      <c r="C504" s="35"/>
      <c r="D504" s="35"/>
      <c r="E504" s="35"/>
      <c r="F504" s="35"/>
      <c r="G504" s="35"/>
      <c r="H504" s="35"/>
    </row>
    <row r="505" spans="1:8" x14ac:dyDescent="0.25">
      <c r="A505" s="39"/>
      <c r="B505" s="35"/>
      <c r="C505" s="35"/>
      <c r="D505" s="35"/>
      <c r="E505" s="35"/>
      <c r="F505" s="35"/>
      <c r="G505" s="35"/>
      <c r="H505" s="35"/>
    </row>
    <row r="506" spans="1:8" x14ac:dyDescent="0.25">
      <c r="A506" s="39"/>
      <c r="B506" s="35"/>
      <c r="C506" s="35"/>
      <c r="D506" s="35"/>
      <c r="E506" s="35"/>
      <c r="F506" s="35"/>
      <c r="G506" s="35"/>
      <c r="H506" s="35"/>
    </row>
    <row r="507" spans="1:8" x14ac:dyDescent="0.25">
      <c r="A507" s="39"/>
      <c r="B507" s="35"/>
      <c r="C507" s="35"/>
      <c r="D507" s="35"/>
      <c r="E507" s="35"/>
      <c r="F507" s="35"/>
      <c r="G507" s="35"/>
      <c r="H507" s="35"/>
    </row>
    <row r="508" spans="1:8" x14ac:dyDescent="0.25">
      <c r="A508" s="39"/>
      <c r="B508" s="35"/>
      <c r="C508" s="35"/>
      <c r="D508" s="35"/>
      <c r="E508" s="35"/>
      <c r="F508" s="35"/>
      <c r="G508" s="35"/>
      <c r="H508" s="35"/>
    </row>
    <row r="509" spans="1:8" x14ac:dyDescent="0.25">
      <c r="A509" s="39"/>
      <c r="B509" s="35"/>
      <c r="C509" s="35"/>
      <c r="D509" s="35"/>
      <c r="E509" s="35"/>
      <c r="F509" s="35"/>
      <c r="G509" s="35"/>
      <c r="H509" s="35"/>
    </row>
    <row r="510" spans="1:8" x14ac:dyDescent="0.25">
      <c r="A510" s="39"/>
      <c r="B510" s="35"/>
      <c r="C510" s="35"/>
      <c r="D510" s="35"/>
      <c r="E510" s="35"/>
      <c r="F510" s="35"/>
      <c r="G510" s="35"/>
      <c r="H510" s="35"/>
    </row>
    <row r="511" spans="1:8" x14ac:dyDescent="0.25">
      <c r="A511" s="39"/>
      <c r="B511" s="35"/>
      <c r="C511" s="35"/>
      <c r="D511" s="35"/>
      <c r="E511" s="35"/>
      <c r="F511" s="35"/>
      <c r="G511" s="35"/>
      <c r="H511" s="35"/>
    </row>
    <row r="512" spans="1:8" x14ac:dyDescent="0.25">
      <c r="A512" s="39"/>
      <c r="B512" s="35"/>
      <c r="C512" s="35"/>
      <c r="D512" s="35"/>
      <c r="E512" s="35"/>
      <c r="F512" s="35"/>
      <c r="G512" s="35"/>
      <c r="H512" s="35"/>
    </row>
    <row r="513" spans="1:8" x14ac:dyDescent="0.25">
      <c r="A513" s="39"/>
      <c r="B513" s="35"/>
      <c r="C513" s="35"/>
      <c r="D513" s="35"/>
      <c r="E513" s="35"/>
      <c r="F513" s="35"/>
      <c r="G513" s="35"/>
      <c r="H513" s="35"/>
    </row>
    <row r="514" spans="1:8" x14ac:dyDescent="0.25">
      <c r="A514" s="39"/>
      <c r="B514" s="35"/>
      <c r="C514" s="35"/>
      <c r="D514" s="35"/>
      <c r="E514" s="35"/>
      <c r="F514" s="35"/>
      <c r="G514" s="35"/>
      <c r="H514" s="35"/>
    </row>
    <row r="515" spans="1:8" x14ac:dyDescent="0.25">
      <c r="A515" s="39"/>
      <c r="B515" s="35"/>
      <c r="C515" s="35"/>
      <c r="D515" s="35"/>
      <c r="E515" s="35"/>
      <c r="F515" s="35"/>
      <c r="G515" s="35"/>
      <c r="H515" s="35"/>
    </row>
  </sheetData>
  <mergeCells count="3">
    <mergeCell ref="B5:I5"/>
    <mergeCell ref="B3:I3"/>
    <mergeCell ref="A38:I39"/>
  </mergeCells>
  <phoneticPr fontId="0" type="noConversion"/>
  <printOptions horizontalCentered="1"/>
  <pageMargins left="0" right="0" top="0.59055118110236227" bottom="0" header="0.51181102362204722" footer="0"/>
  <pageSetup paperSize="9" scale="65" fitToWidth="3" fitToHeight="2" orientation="landscape" horizontalDpi="1200" verticalDpi="1200" r:id="rId1"/>
  <headerFooter alignWithMargins="0">
    <oddHeader>&amp;C&amp;A</oddHeader>
    <oddFooter>&amp;C&amp;P/&amp;P</odd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0070C0"/>
  </sheetPr>
  <dimension ref="A1:I514"/>
  <sheetViews>
    <sheetView zoomScale="70" zoomScaleNormal="70" zoomScaleSheetLayoutView="65" workbookViewId="0">
      <selection activeCell="L15" sqref="L15"/>
    </sheetView>
  </sheetViews>
  <sheetFormatPr defaultRowHeight="15.75" x14ac:dyDescent="0.25"/>
  <cols>
    <col min="1" max="1" width="9.33203125" style="102"/>
    <col min="2" max="2" width="77.5" style="103" customWidth="1"/>
    <col min="3" max="4" width="18.6640625" style="104" customWidth="1"/>
    <col min="5" max="5" width="22.5" style="104" customWidth="1"/>
    <col min="6" max="6" width="21.1640625" style="104" customWidth="1"/>
    <col min="7" max="7" width="15" style="104" customWidth="1"/>
    <col min="8" max="8" width="13.5" style="104" customWidth="1"/>
    <col min="9" max="9" width="21.5" style="35" customWidth="1"/>
    <col min="10" max="16384" width="9.33203125" style="35"/>
  </cols>
  <sheetData>
    <row r="1" spans="1:9" ht="16.5" thickBot="1" x14ac:dyDescent="0.3">
      <c r="A1" s="39"/>
      <c r="B1" s="35"/>
      <c r="C1" s="35"/>
      <c r="D1" s="35"/>
      <c r="E1" s="35"/>
      <c r="F1" s="35"/>
      <c r="G1" s="35"/>
      <c r="H1" s="35"/>
    </row>
    <row r="2" spans="1:9" ht="18.75" thickBot="1" x14ac:dyDescent="0.3">
      <c r="A2" s="39"/>
      <c r="B2" s="1457" t="s">
        <v>322</v>
      </c>
      <c r="C2" s="1458"/>
      <c r="D2" s="1458"/>
      <c r="E2" s="1458"/>
      <c r="F2" s="1458"/>
      <c r="G2" s="1458"/>
      <c r="H2" s="1458"/>
      <c r="I2" s="1459"/>
    </row>
    <row r="3" spans="1:9" ht="23.25" customHeight="1" thickBot="1" x14ac:dyDescent="0.3">
      <c r="A3" s="101"/>
      <c r="B3" s="35"/>
      <c r="C3" s="35"/>
      <c r="D3" s="35"/>
      <c r="E3" s="35"/>
      <c r="F3" s="35"/>
      <c r="G3" s="35"/>
      <c r="H3" s="35"/>
    </row>
    <row r="4" spans="1:9" ht="18.75" thickBot="1" x14ac:dyDescent="0.3">
      <c r="A4" s="101"/>
      <c r="B4" s="1457" t="s">
        <v>152</v>
      </c>
      <c r="C4" s="1458"/>
      <c r="D4" s="1458"/>
      <c r="E4" s="1458"/>
      <c r="F4" s="1458"/>
      <c r="G4" s="1458"/>
      <c r="H4" s="1458"/>
      <c r="I4" s="1459"/>
    </row>
    <row r="5" spans="1:9" ht="17.25" customHeight="1" x14ac:dyDescent="0.3">
      <c r="A5" s="39"/>
      <c r="B5" s="36" t="s">
        <v>430</v>
      </c>
      <c r="C5" s="141" t="s">
        <v>922</v>
      </c>
      <c r="D5" s="142"/>
      <c r="E5" s="142"/>
      <c r="F5" s="35"/>
      <c r="G5" s="35"/>
      <c r="H5" s="35"/>
    </row>
    <row r="6" spans="1:9" ht="33" customHeight="1" x14ac:dyDescent="0.45">
      <c r="A6" s="39"/>
      <c r="B6" s="36" t="s">
        <v>222</v>
      </c>
      <c r="C6" s="141" t="s">
        <v>922</v>
      </c>
      <c r="D6" s="142"/>
      <c r="E6" s="142"/>
      <c r="F6" s="35"/>
      <c r="G6" s="856" t="s">
        <v>887</v>
      </c>
      <c r="H6" s="35"/>
    </row>
    <row r="7" spans="1:9" ht="16.5" thickBot="1" x14ac:dyDescent="0.3">
      <c r="A7" s="101"/>
      <c r="B7" s="35"/>
      <c r="C7" s="35"/>
      <c r="D7" s="35"/>
      <c r="E7" s="35"/>
      <c r="F7" s="35"/>
      <c r="G7" s="35"/>
      <c r="H7" s="35"/>
    </row>
    <row r="8" spans="1:9" ht="49.5" x14ac:dyDescent="0.25">
      <c r="A8" s="504" t="s">
        <v>34</v>
      </c>
      <c r="B8" s="505" t="s">
        <v>35</v>
      </c>
      <c r="C8" s="506" t="s">
        <v>150</v>
      </c>
      <c r="D8" s="506" t="s">
        <v>141</v>
      </c>
      <c r="E8" s="506" t="s">
        <v>250</v>
      </c>
      <c r="F8" s="506" t="s">
        <v>142</v>
      </c>
      <c r="G8" s="506" t="s">
        <v>65</v>
      </c>
      <c r="H8" s="506" t="s">
        <v>54</v>
      </c>
      <c r="I8" s="506" t="s">
        <v>143</v>
      </c>
    </row>
    <row r="9" spans="1:9" ht="47.25" x14ac:dyDescent="0.25">
      <c r="A9" s="301"/>
      <c r="B9" s="301"/>
      <c r="C9" s="507" t="s">
        <v>287</v>
      </c>
      <c r="D9" s="507" t="s">
        <v>287</v>
      </c>
      <c r="E9" s="507" t="s">
        <v>287</v>
      </c>
      <c r="F9" s="507" t="s">
        <v>287</v>
      </c>
      <c r="G9" s="507" t="s">
        <v>287</v>
      </c>
      <c r="H9" s="507" t="s">
        <v>287</v>
      </c>
      <c r="I9" s="507" t="s">
        <v>287</v>
      </c>
    </row>
    <row r="10" spans="1:9" ht="17.25" thickBot="1" x14ac:dyDescent="0.3">
      <c r="A10" s="508">
        <v>1</v>
      </c>
      <c r="B10" s="508">
        <v>2</v>
      </c>
      <c r="C10" s="508">
        <v>3</v>
      </c>
      <c r="D10" s="508">
        <v>4</v>
      </c>
      <c r="E10" s="508">
        <v>5</v>
      </c>
      <c r="F10" s="508">
        <v>6</v>
      </c>
      <c r="G10" s="508">
        <v>7</v>
      </c>
      <c r="H10" s="508">
        <v>8</v>
      </c>
      <c r="I10" s="508">
        <v>9</v>
      </c>
    </row>
    <row r="11" spans="1:9" ht="16.5" x14ac:dyDescent="0.3">
      <c r="A11" s="244"/>
      <c r="B11" s="672" t="s">
        <v>828</v>
      </c>
      <c r="C11" s="509"/>
      <c r="D11" s="509"/>
      <c r="E11" s="509"/>
      <c r="F11" s="509"/>
      <c r="G11" s="509"/>
      <c r="H11" s="480"/>
      <c r="I11" s="480"/>
    </row>
    <row r="12" spans="1:9" ht="16.5" x14ac:dyDescent="0.3">
      <c r="A12" s="244">
        <v>1</v>
      </c>
      <c r="B12" s="672" t="s">
        <v>281</v>
      </c>
      <c r="C12" s="510"/>
      <c r="D12" s="510"/>
      <c r="E12" s="510"/>
      <c r="F12" s="510"/>
      <c r="G12" s="510"/>
      <c r="H12" s="273"/>
      <c r="I12" s="273"/>
    </row>
    <row r="13" spans="1:9" x14ac:dyDescent="0.25">
      <c r="A13" s="244"/>
      <c r="B13" s="250"/>
      <c r="C13" s="510" t="s">
        <v>57</v>
      </c>
      <c r="D13" s="510"/>
      <c r="E13" s="510"/>
      <c r="F13" s="510"/>
      <c r="G13" s="510"/>
      <c r="H13" s="273"/>
      <c r="I13" s="273"/>
    </row>
    <row r="14" spans="1:9" x14ac:dyDescent="0.25">
      <c r="A14" s="244">
        <v>2</v>
      </c>
      <c r="B14" s="250" t="s">
        <v>281</v>
      </c>
      <c r="C14" s="511"/>
      <c r="D14" s="511"/>
      <c r="E14" s="511"/>
      <c r="F14" s="511"/>
      <c r="G14" s="511"/>
      <c r="H14" s="273"/>
      <c r="I14" s="273"/>
    </row>
    <row r="15" spans="1:9" x14ac:dyDescent="0.25">
      <c r="A15" s="244"/>
      <c r="B15" s="250"/>
      <c r="C15" s="510"/>
      <c r="D15" s="510"/>
      <c r="E15" s="510"/>
      <c r="F15" s="510"/>
      <c r="G15" s="510"/>
      <c r="H15" s="273" t="s">
        <v>57</v>
      </c>
      <c r="I15" s="273"/>
    </row>
    <row r="16" spans="1:9" ht="16.5" x14ac:dyDescent="0.3">
      <c r="A16" s="244"/>
      <c r="B16" s="672" t="s">
        <v>829</v>
      </c>
      <c r="C16" s="510"/>
      <c r="D16" s="510"/>
      <c r="E16" s="510"/>
      <c r="F16" s="510"/>
      <c r="G16" s="510"/>
      <c r="H16" s="273"/>
      <c r="I16" s="273"/>
    </row>
    <row r="17" spans="1:9" ht="16.5" x14ac:dyDescent="0.3">
      <c r="A17" s="673">
        <v>1</v>
      </c>
      <c r="B17" s="672" t="s">
        <v>281</v>
      </c>
      <c r="C17" s="510"/>
      <c r="D17" s="510"/>
      <c r="E17" s="510"/>
      <c r="F17" s="510"/>
      <c r="G17" s="510"/>
      <c r="H17" s="273"/>
      <c r="I17" s="273"/>
    </row>
    <row r="18" spans="1:9" ht="16.5" x14ac:dyDescent="0.3">
      <c r="A18" s="673"/>
      <c r="B18" s="672"/>
      <c r="C18" s="273"/>
      <c r="D18" s="273"/>
      <c r="E18" s="273"/>
      <c r="F18" s="273"/>
      <c r="G18" s="273"/>
      <c r="H18" s="273"/>
      <c r="I18" s="273"/>
    </row>
    <row r="19" spans="1:9" ht="16.5" x14ac:dyDescent="0.3">
      <c r="A19" s="673">
        <v>2</v>
      </c>
      <c r="B19" s="672" t="s">
        <v>281</v>
      </c>
      <c r="C19" s="273"/>
      <c r="D19" s="273"/>
      <c r="E19" s="273"/>
      <c r="F19" s="273"/>
      <c r="G19" s="273"/>
      <c r="H19" s="273"/>
      <c r="I19" s="273"/>
    </row>
    <row r="20" spans="1:9" ht="16.5" x14ac:dyDescent="0.3">
      <c r="A20" s="673"/>
      <c r="B20" s="672"/>
      <c r="C20" s="273"/>
      <c r="D20" s="273"/>
      <c r="E20" s="273"/>
      <c r="F20" s="273"/>
      <c r="G20" s="273"/>
      <c r="H20" s="273"/>
      <c r="I20" s="273"/>
    </row>
    <row r="21" spans="1:9" x14ac:dyDescent="0.25">
      <c r="A21" s="244"/>
      <c r="B21" s="250"/>
      <c r="C21" s="273"/>
      <c r="D21" s="273"/>
      <c r="E21" s="273"/>
      <c r="F21" s="273"/>
      <c r="G21" s="273"/>
      <c r="H21" s="273"/>
      <c r="I21" s="273"/>
    </row>
    <row r="22" spans="1:9" x14ac:dyDescent="0.25">
      <c r="A22" s="244"/>
      <c r="B22" s="250"/>
      <c r="C22" s="511"/>
      <c r="D22" s="511"/>
      <c r="E22" s="511"/>
      <c r="F22" s="511"/>
      <c r="G22" s="511"/>
      <c r="H22" s="273"/>
      <c r="I22" s="273"/>
    </row>
    <row r="23" spans="1:9" ht="16.5" x14ac:dyDescent="0.3">
      <c r="A23" s="244"/>
      <c r="B23" s="672" t="s">
        <v>411</v>
      </c>
      <c r="C23" s="511"/>
      <c r="D23" s="511"/>
      <c r="E23" s="511"/>
      <c r="F23" s="511"/>
      <c r="G23" s="511"/>
      <c r="H23" s="273"/>
      <c r="I23" s="273"/>
    </row>
    <row r="24" spans="1:9" ht="16.5" x14ac:dyDescent="0.3">
      <c r="A24" s="244">
        <v>1</v>
      </c>
      <c r="B24" s="672" t="s">
        <v>281</v>
      </c>
      <c r="C24" s="510"/>
      <c r="D24" s="510"/>
      <c r="E24" s="510"/>
      <c r="F24" s="510"/>
      <c r="G24" s="510"/>
      <c r="H24" s="273"/>
      <c r="I24" s="273"/>
    </row>
    <row r="25" spans="1:9" ht="16.5" x14ac:dyDescent="0.3">
      <c r="A25" s="673"/>
      <c r="B25" s="672"/>
      <c r="C25" s="511"/>
      <c r="D25" s="511"/>
      <c r="E25" s="511"/>
      <c r="F25" s="511"/>
      <c r="G25" s="511"/>
      <c r="H25" s="273"/>
      <c r="I25" s="273"/>
    </row>
    <row r="26" spans="1:9" ht="16.5" x14ac:dyDescent="0.3">
      <c r="A26" s="673">
        <v>2</v>
      </c>
      <c r="B26" s="672" t="s">
        <v>281</v>
      </c>
      <c r="C26" s="511"/>
      <c r="D26" s="511"/>
      <c r="E26" s="511"/>
      <c r="F26" s="511"/>
      <c r="G26" s="511"/>
      <c r="H26" s="273"/>
      <c r="I26" s="273"/>
    </row>
    <row r="27" spans="1:9" ht="16.5" x14ac:dyDescent="0.3">
      <c r="A27" s="673"/>
      <c r="B27" s="672"/>
      <c r="C27" s="510"/>
      <c r="D27" s="510"/>
      <c r="E27" s="510"/>
      <c r="F27" s="510"/>
      <c r="G27" s="510"/>
      <c r="H27" s="273"/>
      <c r="I27" s="273"/>
    </row>
    <row r="28" spans="1:9" x14ac:dyDescent="0.25">
      <c r="A28" s="244"/>
      <c r="B28" s="250"/>
      <c r="C28" s="511"/>
      <c r="D28" s="511"/>
      <c r="E28" s="511"/>
      <c r="F28" s="511"/>
      <c r="G28" s="511"/>
      <c r="H28" s="273"/>
      <c r="I28" s="273"/>
    </row>
    <row r="29" spans="1:9" x14ac:dyDescent="0.25">
      <c r="A29" s="244"/>
      <c r="B29" s="250"/>
      <c r="C29" s="511"/>
      <c r="D29" s="511"/>
      <c r="E29" s="511"/>
      <c r="F29" s="511"/>
      <c r="G29" s="511"/>
      <c r="H29" s="273"/>
      <c r="I29" s="273"/>
    </row>
    <row r="30" spans="1:9" ht="16.5" x14ac:dyDescent="0.3">
      <c r="A30" s="673"/>
      <c r="B30" s="674" t="s">
        <v>416</v>
      </c>
      <c r="C30" s="511"/>
      <c r="D30" s="511"/>
      <c r="E30" s="511"/>
      <c r="F30" s="511"/>
      <c r="G30" s="511"/>
      <c r="H30" s="273"/>
      <c r="I30" s="273"/>
    </row>
    <row r="31" spans="1:9" x14ac:dyDescent="0.25">
      <c r="A31" s="244">
        <v>1</v>
      </c>
      <c r="B31" s="675" t="s">
        <v>281</v>
      </c>
      <c r="C31" s="511"/>
      <c r="D31" s="511"/>
      <c r="E31" s="511"/>
      <c r="F31" s="511"/>
      <c r="G31" s="511"/>
      <c r="H31" s="273"/>
      <c r="I31" s="273"/>
    </row>
    <row r="32" spans="1:9" x14ac:dyDescent="0.25">
      <c r="A32" s="244"/>
      <c r="B32" s="675"/>
      <c r="C32" s="511"/>
      <c r="D32" s="511"/>
      <c r="E32" s="511"/>
      <c r="F32" s="511"/>
      <c r="G32" s="511"/>
      <c r="H32" s="273"/>
      <c r="I32" s="273"/>
    </row>
    <row r="33" spans="1:9" x14ac:dyDescent="0.25">
      <c r="A33" s="244">
        <v>2</v>
      </c>
      <c r="B33" s="675" t="s">
        <v>281</v>
      </c>
      <c r="C33" s="511"/>
      <c r="D33" s="511"/>
      <c r="E33" s="511"/>
      <c r="F33" s="511"/>
      <c r="G33" s="511"/>
      <c r="H33" s="273"/>
      <c r="I33" s="273"/>
    </row>
    <row r="34" spans="1:9" x14ac:dyDescent="0.25">
      <c r="A34" s="244"/>
      <c r="B34" s="675"/>
      <c r="C34" s="511"/>
      <c r="D34" s="511"/>
      <c r="E34" s="511"/>
      <c r="F34" s="511"/>
      <c r="G34" s="511"/>
      <c r="H34" s="273"/>
      <c r="I34" s="273"/>
    </row>
    <row r="35" spans="1:9" x14ac:dyDescent="0.25">
      <c r="A35" s="244"/>
      <c r="B35" s="675"/>
      <c r="C35" s="511"/>
      <c r="D35" s="511"/>
      <c r="E35" s="511"/>
      <c r="F35" s="511"/>
      <c r="G35" s="511"/>
      <c r="H35" s="273"/>
      <c r="I35" s="273"/>
    </row>
    <row r="36" spans="1:9" ht="16.5" thickBot="1" x14ac:dyDescent="0.3">
      <c r="A36" s="244"/>
      <c r="B36" s="676"/>
      <c r="C36" s="511"/>
      <c r="D36" s="511"/>
      <c r="E36" s="511"/>
      <c r="F36" s="511"/>
      <c r="G36" s="511"/>
      <c r="H36" s="273"/>
      <c r="I36" s="273"/>
    </row>
    <row r="37" spans="1:9" x14ac:dyDescent="0.25">
      <c r="A37" s="1460" t="s">
        <v>787</v>
      </c>
      <c r="B37" s="1460"/>
      <c r="C37" s="1460"/>
      <c r="D37" s="1460"/>
      <c r="E37" s="1460"/>
      <c r="F37" s="1460"/>
      <c r="G37" s="1460"/>
      <c r="H37" s="1460"/>
      <c r="I37" s="1460"/>
    </row>
    <row r="38" spans="1:9" ht="26.25" customHeight="1" x14ac:dyDescent="0.25">
      <c r="A38" s="1461"/>
      <c r="B38" s="1461"/>
      <c r="C38" s="1461"/>
      <c r="D38" s="1461"/>
      <c r="E38" s="1461"/>
      <c r="F38" s="1461"/>
      <c r="G38" s="1461"/>
      <c r="H38" s="1461"/>
      <c r="I38" s="1461"/>
    </row>
    <row r="39" spans="1:9" x14ac:dyDescent="0.25">
      <c r="A39" s="39"/>
      <c r="B39" s="35"/>
      <c r="C39" s="35"/>
      <c r="D39" s="35"/>
      <c r="E39" s="35"/>
      <c r="F39" s="35"/>
      <c r="G39" s="35"/>
      <c r="H39" s="35"/>
    </row>
    <row r="40" spans="1:9" x14ac:dyDescent="0.25">
      <c r="A40" s="39"/>
      <c r="B40" s="35"/>
      <c r="C40" s="35"/>
      <c r="D40" s="35"/>
      <c r="E40" s="35"/>
      <c r="F40" s="35"/>
      <c r="G40" s="35"/>
      <c r="H40" s="35"/>
    </row>
    <row r="41" spans="1:9" x14ac:dyDescent="0.25">
      <c r="A41" s="39"/>
      <c r="B41" s="35"/>
      <c r="C41" s="35"/>
      <c r="D41" s="35"/>
      <c r="E41" s="35"/>
      <c r="F41" s="35"/>
      <c r="G41" s="35"/>
      <c r="H41" s="35"/>
    </row>
    <row r="42" spans="1:9" x14ac:dyDescent="0.25">
      <c r="A42" s="39"/>
      <c r="B42" s="35"/>
      <c r="C42" s="35"/>
      <c r="D42" s="35"/>
      <c r="E42" s="35"/>
      <c r="F42" s="35"/>
      <c r="G42" s="35"/>
      <c r="H42" s="35"/>
    </row>
    <row r="43" spans="1:9" x14ac:dyDescent="0.25">
      <c r="A43" s="39"/>
      <c r="B43" s="35"/>
      <c r="C43" s="35"/>
      <c r="D43" s="35"/>
      <c r="E43" s="35"/>
      <c r="F43" s="35"/>
      <c r="G43" s="35"/>
      <c r="H43" s="35"/>
    </row>
    <row r="44" spans="1:9" x14ac:dyDescent="0.25">
      <c r="A44" s="39"/>
      <c r="B44" s="35"/>
      <c r="C44" s="35"/>
      <c r="D44" s="35"/>
      <c r="E44" s="35"/>
      <c r="F44" s="35"/>
      <c r="G44" s="35"/>
      <c r="H44" s="35"/>
    </row>
    <row r="45" spans="1:9" x14ac:dyDescent="0.25">
      <c r="A45" s="39"/>
      <c r="B45" s="35"/>
      <c r="C45" s="35"/>
      <c r="D45" s="35"/>
      <c r="E45" s="35"/>
      <c r="F45" s="35"/>
      <c r="G45" s="35"/>
      <c r="H45" s="35"/>
    </row>
    <row r="46" spans="1:9" x14ac:dyDescent="0.25">
      <c r="A46" s="39"/>
      <c r="B46" s="35"/>
      <c r="C46" s="35"/>
      <c r="D46" s="35"/>
      <c r="E46" s="35"/>
      <c r="F46" s="35"/>
      <c r="G46" s="35"/>
      <c r="H46" s="35"/>
    </row>
    <row r="47" spans="1:9" x14ac:dyDescent="0.25">
      <c r="A47" s="39"/>
      <c r="B47" s="35"/>
      <c r="C47" s="35"/>
      <c r="D47" s="35"/>
      <c r="E47" s="35"/>
      <c r="F47" s="35"/>
      <c r="G47" s="35"/>
      <c r="H47" s="35"/>
    </row>
    <row r="48" spans="1:9" x14ac:dyDescent="0.25">
      <c r="A48" s="39"/>
      <c r="B48" s="35"/>
      <c r="C48" s="35"/>
      <c r="D48" s="35"/>
      <c r="E48" s="35"/>
      <c r="F48" s="35"/>
      <c r="G48" s="35"/>
      <c r="H48" s="35"/>
    </row>
    <row r="49" spans="1:8" x14ac:dyDescent="0.25">
      <c r="A49" s="39"/>
      <c r="B49" s="35"/>
      <c r="C49" s="35"/>
      <c r="D49" s="35"/>
      <c r="E49" s="35"/>
      <c r="F49" s="35"/>
      <c r="G49" s="35"/>
      <c r="H49" s="35"/>
    </row>
    <row r="50" spans="1:8" x14ac:dyDescent="0.25">
      <c r="A50" s="39"/>
      <c r="B50" s="35"/>
      <c r="C50" s="35"/>
      <c r="D50" s="35"/>
      <c r="E50" s="35"/>
      <c r="F50" s="35"/>
      <c r="G50" s="35"/>
      <c r="H50" s="35"/>
    </row>
    <row r="51" spans="1:8" x14ac:dyDescent="0.25">
      <c r="A51" s="39"/>
      <c r="B51" s="35"/>
      <c r="C51" s="35"/>
      <c r="D51" s="35"/>
      <c r="E51" s="35"/>
      <c r="F51" s="35"/>
      <c r="G51" s="35"/>
      <c r="H51" s="35"/>
    </row>
    <row r="52" spans="1:8" x14ac:dyDescent="0.25">
      <c r="A52" s="39"/>
      <c r="B52" s="35"/>
      <c r="C52" s="35"/>
      <c r="D52" s="35"/>
      <c r="E52" s="35"/>
      <c r="F52" s="35"/>
      <c r="G52" s="35"/>
      <c r="H52" s="35"/>
    </row>
    <row r="53" spans="1:8" x14ac:dyDescent="0.25">
      <c r="A53" s="39"/>
      <c r="B53" s="35"/>
      <c r="C53" s="35"/>
      <c r="D53" s="35"/>
      <c r="E53" s="35"/>
      <c r="F53" s="35"/>
      <c r="G53" s="35"/>
      <c r="H53" s="35"/>
    </row>
    <row r="54" spans="1:8" x14ac:dyDescent="0.25">
      <c r="A54" s="39"/>
      <c r="B54" s="35"/>
      <c r="C54" s="35"/>
      <c r="D54" s="35"/>
      <c r="E54" s="35"/>
      <c r="F54" s="35"/>
      <c r="G54" s="35"/>
      <c r="H54" s="35"/>
    </row>
    <row r="55" spans="1:8" x14ac:dyDescent="0.25">
      <c r="A55" s="39"/>
      <c r="B55" s="35"/>
      <c r="C55" s="35"/>
      <c r="D55" s="35"/>
      <c r="E55" s="35"/>
      <c r="F55" s="35"/>
      <c r="G55" s="35"/>
      <c r="H55" s="35"/>
    </row>
    <row r="56" spans="1:8" x14ac:dyDescent="0.25">
      <c r="A56" s="39"/>
      <c r="B56" s="35"/>
      <c r="C56" s="35"/>
      <c r="D56" s="35"/>
      <c r="E56" s="35"/>
      <c r="F56" s="35"/>
      <c r="G56" s="35"/>
      <c r="H56" s="35"/>
    </row>
    <row r="57" spans="1:8" x14ac:dyDescent="0.25">
      <c r="A57" s="39"/>
      <c r="B57" s="35"/>
      <c r="C57" s="35"/>
      <c r="D57" s="35"/>
      <c r="E57" s="35"/>
      <c r="F57" s="35"/>
      <c r="G57" s="35"/>
      <c r="H57" s="35"/>
    </row>
    <row r="58" spans="1:8" x14ac:dyDescent="0.25">
      <c r="A58" s="39"/>
      <c r="B58" s="35"/>
      <c r="C58" s="35"/>
      <c r="D58" s="35"/>
      <c r="E58" s="35"/>
      <c r="F58" s="35"/>
      <c r="G58" s="35"/>
      <c r="H58" s="35"/>
    </row>
    <row r="59" spans="1:8" x14ac:dyDescent="0.25">
      <c r="A59" s="39"/>
      <c r="B59" s="35"/>
      <c r="C59" s="35"/>
      <c r="D59" s="35"/>
      <c r="E59" s="35"/>
      <c r="F59" s="35"/>
      <c r="G59" s="35"/>
      <c r="H59" s="35"/>
    </row>
    <row r="60" spans="1:8" x14ac:dyDescent="0.25">
      <c r="A60" s="39"/>
      <c r="B60" s="35"/>
      <c r="C60" s="35"/>
      <c r="D60" s="35"/>
      <c r="E60" s="35"/>
      <c r="F60" s="35"/>
      <c r="G60" s="35"/>
      <c r="H60" s="35"/>
    </row>
    <row r="61" spans="1:8" x14ac:dyDescent="0.25">
      <c r="A61" s="39"/>
      <c r="B61" s="35"/>
      <c r="C61" s="35"/>
      <c r="D61" s="35"/>
      <c r="E61" s="35"/>
      <c r="F61" s="35"/>
      <c r="G61" s="35"/>
      <c r="H61" s="35"/>
    </row>
    <row r="62" spans="1:8" x14ac:dyDescent="0.25">
      <c r="A62" s="39"/>
      <c r="B62" s="35"/>
      <c r="C62" s="35"/>
      <c r="D62" s="35"/>
      <c r="E62" s="35"/>
      <c r="F62" s="35"/>
      <c r="G62" s="35"/>
      <c r="H62" s="35"/>
    </row>
    <row r="63" spans="1:8" x14ac:dyDescent="0.25">
      <c r="A63" s="39"/>
      <c r="B63" s="35"/>
      <c r="C63" s="35"/>
      <c r="D63" s="35"/>
      <c r="E63" s="35"/>
      <c r="F63" s="35"/>
      <c r="G63" s="35"/>
      <c r="H63" s="35"/>
    </row>
    <row r="64" spans="1:8" x14ac:dyDescent="0.25">
      <c r="A64" s="39"/>
      <c r="B64" s="35"/>
      <c r="C64" s="35"/>
      <c r="D64" s="35"/>
      <c r="E64" s="35"/>
      <c r="F64" s="35"/>
      <c r="G64" s="35"/>
      <c r="H64" s="35"/>
    </row>
    <row r="65" spans="1:8" x14ac:dyDescent="0.25">
      <c r="A65" s="39"/>
      <c r="B65" s="35"/>
      <c r="C65" s="35"/>
      <c r="D65" s="35"/>
      <c r="E65" s="35"/>
      <c r="F65" s="35"/>
      <c r="G65" s="35"/>
      <c r="H65" s="35"/>
    </row>
    <row r="66" spans="1:8" x14ac:dyDescent="0.25">
      <c r="A66" s="39"/>
      <c r="B66" s="35"/>
      <c r="C66" s="35"/>
      <c r="D66" s="35"/>
      <c r="E66" s="35"/>
      <c r="F66" s="35"/>
      <c r="G66" s="35"/>
      <c r="H66" s="35"/>
    </row>
    <row r="67" spans="1:8" x14ac:dyDescent="0.25">
      <c r="A67" s="39"/>
      <c r="B67" s="35"/>
      <c r="C67" s="35"/>
      <c r="D67" s="35"/>
      <c r="E67" s="35"/>
      <c r="F67" s="35"/>
      <c r="G67" s="35"/>
      <c r="H67" s="35"/>
    </row>
    <row r="68" spans="1:8" x14ac:dyDescent="0.25">
      <c r="A68" s="39"/>
      <c r="B68" s="35"/>
      <c r="C68" s="35"/>
      <c r="D68" s="35"/>
      <c r="E68" s="35"/>
      <c r="F68" s="35"/>
      <c r="G68" s="35"/>
      <c r="H68" s="35"/>
    </row>
    <row r="69" spans="1:8" x14ac:dyDescent="0.25">
      <c r="A69" s="39"/>
      <c r="B69" s="35"/>
      <c r="C69" s="35"/>
      <c r="D69" s="35"/>
      <c r="E69" s="35"/>
      <c r="F69" s="35"/>
      <c r="G69" s="35"/>
      <c r="H69" s="35"/>
    </row>
    <row r="70" spans="1:8" x14ac:dyDescent="0.25">
      <c r="A70" s="39"/>
      <c r="B70" s="35"/>
      <c r="C70" s="35"/>
      <c r="D70" s="35"/>
      <c r="E70" s="35"/>
      <c r="F70" s="35"/>
      <c r="G70" s="35"/>
      <c r="H70" s="35"/>
    </row>
    <row r="71" spans="1:8" x14ac:dyDescent="0.25">
      <c r="A71" s="39"/>
      <c r="B71" s="35"/>
      <c r="C71" s="35"/>
      <c r="D71" s="35"/>
      <c r="E71" s="35"/>
      <c r="F71" s="35"/>
      <c r="G71" s="35"/>
      <c r="H71" s="35"/>
    </row>
    <row r="72" spans="1:8" x14ac:dyDescent="0.25">
      <c r="A72" s="39"/>
      <c r="B72" s="35"/>
      <c r="C72" s="35"/>
      <c r="D72" s="35"/>
      <c r="E72" s="35"/>
      <c r="F72" s="35"/>
      <c r="G72" s="35"/>
      <c r="H72" s="35"/>
    </row>
    <row r="73" spans="1:8" x14ac:dyDescent="0.25">
      <c r="A73" s="39"/>
      <c r="B73" s="35"/>
      <c r="C73" s="35"/>
      <c r="D73" s="35"/>
      <c r="E73" s="35"/>
      <c r="F73" s="35"/>
      <c r="G73" s="35"/>
      <c r="H73" s="35"/>
    </row>
    <row r="74" spans="1:8" x14ac:dyDescent="0.25">
      <c r="A74" s="39"/>
      <c r="B74" s="35"/>
      <c r="C74" s="35"/>
      <c r="D74" s="35"/>
      <c r="E74" s="35"/>
      <c r="F74" s="35"/>
      <c r="G74" s="35"/>
      <c r="H74" s="35"/>
    </row>
    <row r="75" spans="1:8" x14ac:dyDescent="0.25">
      <c r="A75" s="39"/>
      <c r="B75" s="35"/>
      <c r="C75" s="35"/>
      <c r="D75" s="35"/>
      <c r="E75" s="35"/>
      <c r="F75" s="35"/>
      <c r="G75" s="35"/>
      <c r="H75" s="35"/>
    </row>
    <row r="76" spans="1:8" x14ac:dyDescent="0.25">
      <c r="A76" s="39"/>
      <c r="B76" s="35"/>
      <c r="C76" s="35"/>
      <c r="D76" s="35"/>
      <c r="E76" s="35"/>
      <c r="F76" s="35"/>
      <c r="G76" s="35"/>
      <c r="H76" s="35"/>
    </row>
    <row r="77" spans="1:8" x14ac:dyDescent="0.25">
      <c r="A77" s="39"/>
      <c r="B77" s="35"/>
      <c r="C77" s="35"/>
      <c r="D77" s="35"/>
      <c r="E77" s="35"/>
      <c r="F77" s="35"/>
      <c r="G77" s="35"/>
      <c r="H77" s="35"/>
    </row>
    <row r="78" spans="1:8" x14ac:dyDescent="0.25">
      <c r="A78" s="39"/>
      <c r="B78" s="35"/>
      <c r="C78" s="35"/>
      <c r="D78" s="35"/>
      <c r="E78" s="35"/>
      <c r="F78" s="35"/>
      <c r="G78" s="35"/>
      <c r="H78" s="35"/>
    </row>
    <row r="79" spans="1:8" x14ac:dyDescent="0.25">
      <c r="A79" s="39"/>
      <c r="B79" s="35"/>
      <c r="C79" s="35"/>
      <c r="D79" s="35"/>
      <c r="E79" s="35"/>
      <c r="F79" s="35"/>
      <c r="G79" s="35"/>
      <c r="H79" s="35"/>
    </row>
    <row r="80" spans="1:8" x14ac:dyDescent="0.25">
      <c r="A80" s="39"/>
      <c r="B80" s="35"/>
      <c r="C80" s="35"/>
      <c r="D80" s="35"/>
      <c r="E80" s="35"/>
      <c r="F80" s="35"/>
      <c r="G80" s="35"/>
      <c r="H80" s="35"/>
    </row>
    <row r="81" spans="1:8" x14ac:dyDescent="0.25">
      <c r="A81" s="39"/>
      <c r="B81" s="35"/>
      <c r="C81" s="35"/>
      <c r="D81" s="35"/>
      <c r="E81" s="35"/>
      <c r="F81" s="35"/>
      <c r="G81" s="35"/>
      <c r="H81" s="35"/>
    </row>
    <row r="82" spans="1:8" x14ac:dyDescent="0.25">
      <c r="A82" s="39"/>
      <c r="B82" s="35"/>
      <c r="C82" s="35"/>
      <c r="D82" s="35"/>
      <c r="E82" s="35"/>
      <c r="F82" s="35"/>
      <c r="G82" s="35"/>
      <c r="H82" s="35"/>
    </row>
    <row r="83" spans="1:8" x14ac:dyDescent="0.25">
      <c r="A83" s="39"/>
      <c r="B83" s="35"/>
      <c r="C83" s="35"/>
      <c r="D83" s="35"/>
      <c r="E83" s="35"/>
      <c r="F83" s="35"/>
      <c r="G83" s="35"/>
      <c r="H83" s="35"/>
    </row>
    <row r="84" spans="1:8" x14ac:dyDescent="0.25">
      <c r="A84" s="39"/>
      <c r="B84" s="35"/>
      <c r="C84" s="35"/>
      <c r="D84" s="35"/>
      <c r="E84" s="35"/>
      <c r="F84" s="35"/>
      <c r="G84" s="35"/>
      <c r="H84" s="35"/>
    </row>
    <row r="85" spans="1:8" x14ac:dyDescent="0.25">
      <c r="A85" s="39"/>
      <c r="B85" s="35"/>
      <c r="C85" s="35"/>
      <c r="D85" s="35"/>
      <c r="E85" s="35"/>
      <c r="F85" s="35"/>
      <c r="G85" s="35"/>
      <c r="H85" s="35"/>
    </row>
    <row r="86" spans="1:8" x14ac:dyDescent="0.25">
      <c r="A86" s="39"/>
      <c r="B86" s="35"/>
      <c r="C86" s="35"/>
      <c r="D86" s="35"/>
      <c r="E86" s="35"/>
      <c r="F86" s="35"/>
      <c r="G86" s="35"/>
      <c r="H86" s="35"/>
    </row>
    <row r="87" spans="1:8" x14ac:dyDescent="0.25">
      <c r="A87" s="39"/>
      <c r="B87" s="35"/>
      <c r="C87" s="35"/>
      <c r="D87" s="35"/>
      <c r="E87" s="35"/>
      <c r="F87" s="35"/>
      <c r="G87" s="35"/>
      <c r="H87" s="35"/>
    </row>
    <row r="88" spans="1:8" x14ac:dyDescent="0.25">
      <c r="A88" s="39"/>
      <c r="B88" s="35"/>
      <c r="C88" s="35"/>
      <c r="D88" s="35"/>
      <c r="E88" s="35"/>
      <c r="F88" s="35"/>
      <c r="G88" s="35"/>
      <c r="H88" s="35"/>
    </row>
    <row r="89" spans="1:8" x14ac:dyDescent="0.25">
      <c r="A89" s="39"/>
      <c r="B89" s="35"/>
      <c r="C89" s="35"/>
      <c r="D89" s="35"/>
      <c r="E89" s="35"/>
      <c r="F89" s="35"/>
      <c r="G89" s="35"/>
      <c r="H89" s="35"/>
    </row>
    <row r="90" spans="1:8" x14ac:dyDescent="0.25">
      <c r="A90" s="39"/>
      <c r="B90" s="35"/>
      <c r="C90" s="35"/>
      <c r="D90" s="35"/>
      <c r="E90" s="35"/>
      <c r="F90" s="35"/>
      <c r="G90" s="35"/>
      <c r="H90" s="35"/>
    </row>
    <row r="91" spans="1:8" x14ac:dyDescent="0.25">
      <c r="A91" s="39"/>
      <c r="B91" s="35"/>
      <c r="C91" s="35"/>
      <c r="D91" s="35"/>
      <c r="E91" s="35"/>
      <c r="F91" s="35"/>
      <c r="G91" s="35"/>
      <c r="H91" s="35"/>
    </row>
    <row r="92" spans="1:8" x14ac:dyDescent="0.25">
      <c r="A92" s="39"/>
      <c r="B92" s="35"/>
      <c r="C92" s="35"/>
      <c r="D92" s="35"/>
      <c r="E92" s="35"/>
      <c r="F92" s="35"/>
      <c r="G92" s="35"/>
      <c r="H92" s="35"/>
    </row>
    <row r="93" spans="1:8" x14ac:dyDescent="0.25">
      <c r="A93" s="39"/>
      <c r="B93" s="35"/>
      <c r="C93" s="35"/>
      <c r="D93" s="35"/>
      <c r="E93" s="35"/>
      <c r="F93" s="35"/>
      <c r="G93" s="35"/>
      <c r="H93" s="35"/>
    </row>
    <row r="94" spans="1:8" x14ac:dyDescent="0.25">
      <c r="A94" s="39"/>
      <c r="B94" s="35"/>
      <c r="C94" s="35"/>
      <c r="D94" s="35"/>
      <c r="E94" s="35"/>
      <c r="F94" s="35"/>
      <c r="G94" s="35"/>
      <c r="H94" s="35"/>
    </row>
    <row r="95" spans="1:8" x14ac:dyDescent="0.25">
      <c r="A95" s="39"/>
      <c r="B95" s="35"/>
      <c r="C95" s="35"/>
      <c r="D95" s="35"/>
      <c r="E95" s="35"/>
      <c r="F95" s="35"/>
      <c r="G95" s="35"/>
      <c r="H95" s="35"/>
    </row>
    <row r="96" spans="1:8" x14ac:dyDescent="0.25">
      <c r="A96" s="39"/>
      <c r="B96" s="35"/>
      <c r="C96" s="35"/>
      <c r="D96" s="35"/>
      <c r="E96" s="35"/>
      <c r="F96" s="35"/>
      <c r="G96" s="35"/>
      <c r="H96" s="35"/>
    </row>
    <row r="97" spans="1:8" x14ac:dyDescent="0.25">
      <c r="A97" s="39"/>
      <c r="B97" s="35"/>
      <c r="C97" s="35"/>
      <c r="D97" s="35"/>
      <c r="E97" s="35"/>
      <c r="F97" s="35"/>
      <c r="G97" s="35"/>
      <c r="H97" s="35"/>
    </row>
    <row r="98" spans="1:8" x14ac:dyDescent="0.25">
      <c r="A98" s="39"/>
      <c r="B98" s="35"/>
      <c r="C98" s="35"/>
      <c r="D98" s="35"/>
      <c r="E98" s="35"/>
      <c r="F98" s="35"/>
      <c r="G98" s="35"/>
      <c r="H98" s="35"/>
    </row>
    <row r="99" spans="1:8" x14ac:dyDescent="0.25">
      <c r="A99" s="39"/>
      <c r="B99" s="35"/>
      <c r="C99" s="35"/>
      <c r="D99" s="35"/>
      <c r="E99" s="35"/>
      <c r="F99" s="35"/>
      <c r="G99" s="35"/>
      <c r="H99" s="35"/>
    </row>
    <row r="100" spans="1:8" x14ac:dyDescent="0.25">
      <c r="A100" s="39"/>
      <c r="B100" s="35"/>
      <c r="C100" s="35"/>
      <c r="D100" s="35"/>
      <c r="E100" s="35"/>
      <c r="F100" s="35"/>
      <c r="G100" s="35"/>
      <c r="H100" s="35"/>
    </row>
    <row r="101" spans="1:8" x14ac:dyDescent="0.25">
      <c r="A101" s="39"/>
      <c r="B101" s="35"/>
      <c r="C101" s="35"/>
      <c r="D101" s="35"/>
      <c r="E101" s="35"/>
      <c r="F101" s="35"/>
      <c r="G101" s="35"/>
      <c r="H101" s="35"/>
    </row>
    <row r="102" spans="1:8" x14ac:dyDescent="0.25">
      <c r="A102" s="39"/>
      <c r="B102" s="35"/>
      <c r="C102" s="35"/>
      <c r="D102" s="35"/>
      <c r="E102" s="35"/>
      <c r="F102" s="35"/>
      <c r="G102" s="35"/>
      <c r="H102" s="35"/>
    </row>
    <row r="103" spans="1:8" x14ac:dyDescent="0.25">
      <c r="A103" s="39"/>
      <c r="B103" s="35"/>
      <c r="C103" s="35"/>
      <c r="D103" s="35"/>
      <c r="E103" s="35"/>
      <c r="F103" s="35"/>
      <c r="G103" s="35"/>
      <c r="H103" s="35"/>
    </row>
    <row r="104" spans="1:8" x14ac:dyDescent="0.25">
      <c r="A104" s="39"/>
      <c r="B104" s="35"/>
      <c r="C104" s="35"/>
      <c r="D104" s="35"/>
      <c r="E104" s="35"/>
      <c r="F104" s="35"/>
      <c r="G104" s="35"/>
      <c r="H104" s="35"/>
    </row>
    <row r="105" spans="1:8" x14ac:dyDescent="0.25">
      <c r="A105" s="39"/>
      <c r="B105" s="35"/>
      <c r="C105" s="35"/>
      <c r="D105" s="35"/>
      <c r="E105" s="35"/>
      <c r="F105" s="35"/>
      <c r="G105" s="35"/>
      <c r="H105" s="35"/>
    </row>
    <row r="106" spans="1:8" x14ac:dyDescent="0.25">
      <c r="A106" s="39"/>
      <c r="B106" s="35"/>
      <c r="C106" s="35"/>
      <c r="D106" s="35"/>
      <c r="E106" s="35"/>
      <c r="F106" s="35"/>
      <c r="G106" s="35"/>
      <c r="H106" s="35"/>
    </row>
    <row r="107" spans="1:8" x14ac:dyDescent="0.25">
      <c r="A107" s="39"/>
      <c r="B107" s="35"/>
      <c r="C107" s="35"/>
      <c r="D107" s="35"/>
      <c r="E107" s="35"/>
      <c r="F107" s="35"/>
      <c r="G107" s="35"/>
      <c r="H107" s="35"/>
    </row>
    <row r="108" spans="1:8" x14ac:dyDescent="0.25">
      <c r="A108" s="39"/>
      <c r="B108" s="35"/>
      <c r="C108" s="35"/>
      <c r="D108" s="35"/>
      <c r="E108" s="35"/>
      <c r="F108" s="35"/>
      <c r="G108" s="35"/>
      <c r="H108" s="35"/>
    </row>
    <row r="109" spans="1:8" x14ac:dyDescent="0.25">
      <c r="A109" s="39"/>
      <c r="B109" s="35"/>
      <c r="C109" s="35"/>
      <c r="D109" s="35"/>
      <c r="E109" s="35"/>
      <c r="F109" s="35"/>
      <c r="G109" s="35"/>
      <c r="H109" s="35"/>
    </row>
    <row r="110" spans="1:8" x14ac:dyDescent="0.25">
      <c r="A110" s="39"/>
      <c r="B110" s="35"/>
      <c r="C110" s="35"/>
      <c r="D110" s="35"/>
      <c r="E110" s="35"/>
      <c r="F110" s="35"/>
      <c r="G110" s="35"/>
      <c r="H110" s="35"/>
    </row>
    <row r="111" spans="1:8" x14ac:dyDescent="0.25">
      <c r="A111" s="39"/>
      <c r="B111" s="35"/>
      <c r="C111" s="35"/>
      <c r="D111" s="35"/>
      <c r="E111" s="35"/>
      <c r="F111" s="35"/>
      <c r="G111" s="35"/>
      <c r="H111" s="35"/>
    </row>
    <row r="112" spans="1:8" x14ac:dyDescent="0.25">
      <c r="A112" s="39"/>
      <c r="B112" s="35"/>
      <c r="C112" s="35"/>
      <c r="D112" s="35"/>
      <c r="E112" s="35"/>
      <c r="F112" s="35"/>
      <c r="G112" s="35"/>
      <c r="H112" s="35"/>
    </row>
    <row r="113" spans="1:8" x14ac:dyDescent="0.25">
      <c r="A113" s="39"/>
      <c r="B113" s="35"/>
      <c r="C113" s="35"/>
      <c r="D113" s="35"/>
      <c r="E113" s="35"/>
      <c r="F113" s="35"/>
      <c r="G113" s="35"/>
      <c r="H113" s="35"/>
    </row>
    <row r="114" spans="1:8" x14ac:dyDescent="0.25">
      <c r="A114" s="39"/>
      <c r="B114" s="35"/>
      <c r="C114" s="35"/>
      <c r="D114" s="35"/>
      <c r="E114" s="35"/>
      <c r="F114" s="35"/>
      <c r="G114" s="35"/>
      <c r="H114" s="35"/>
    </row>
    <row r="115" spans="1:8" x14ac:dyDescent="0.25">
      <c r="A115" s="39"/>
      <c r="B115" s="35"/>
      <c r="C115" s="35"/>
      <c r="D115" s="35"/>
      <c r="E115" s="35"/>
      <c r="F115" s="35"/>
      <c r="G115" s="35"/>
      <c r="H115" s="35"/>
    </row>
    <row r="116" spans="1:8" x14ac:dyDescent="0.25">
      <c r="A116" s="39"/>
      <c r="B116" s="35"/>
      <c r="C116" s="35"/>
      <c r="D116" s="35"/>
      <c r="E116" s="35"/>
      <c r="F116" s="35"/>
      <c r="G116" s="35"/>
      <c r="H116" s="35"/>
    </row>
    <row r="117" spans="1:8" x14ac:dyDescent="0.25">
      <c r="A117" s="39"/>
      <c r="B117" s="35"/>
      <c r="C117" s="35"/>
      <c r="D117" s="35"/>
      <c r="E117" s="35"/>
      <c r="F117" s="35"/>
      <c r="G117" s="35"/>
      <c r="H117" s="35"/>
    </row>
    <row r="118" spans="1:8" x14ac:dyDescent="0.25">
      <c r="A118" s="39"/>
      <c r="B118" s="35"/>
      <c r="C118" s="35"/>
      <c r="D118" s="35"/>
      <c r="E118" s="35"/>
      <c r="F118" s="35"/>
      <c r="G118" s="35"/>
      <c r="H118" s="35"/>
    </row>
    <row r="119" spans="1:8" x14ac:dyDescent="0.25">
      <c r="A119" s="39"/>
      <c r="B119" s="35"/>
      <c r="C119" s="35"/>
      <c r="D119" s="35"/>
      <c r="E119" s="35"/>
      <c r="F119" s="35"/>
      <c r="G119" s="35"/>
      <c r="H119" s="35"/>
    </row>
    <row r="120" spans="1:8" x14ac:dyDescent="0.25">
      <c r="A120" s="39"/>
      <c r="B120" s="35"/>
      <c r="C120" s="35"/>
      <c r="D120" s="35"/>
      <c r="E120" s="35"/>
      <c r="F120" s="35"/>
      <c r="G120" s="35"/>
      <c r="H120" s="35"/>
    </row>
    <row r="121" spans="1:8" x14ac:dyDescent="0.25">
      <c r="A121" s="39"/>
      <c r="B121" s="35"/>
      <c r="C121" s="35"/>
      <c r="D121" s="35"/>
      <c r="E121" s="35"/>
      <c r="F121" s="35"/>
      <c r="G121" s="35"/>
      <c r="H121" s="35"/>
    </row>
    <row r="122" spans="1:8" x14ac:dyDescent="0.25">
      <c r="A122" s="39"/>
      <c r="B122" s="35"/>
      <c r="C122" s="35"/>
      <c r="D122" s="35"/>
      <c r="E122" s="35"/>
      <c r="F122" s="35"/>
      <c r="G122" s="35"/>
      <c r="H122" s="35"/>
    </row>
    <row r="123" spans="1:8" x14ac:dyDescent="0.25">
      <c r="A123" s="39"/>
      <c r="B123" s="35"/>
      <c r="C123" s="35"/>
      <c r="D123" s="35"/>
      <c r="E123" s="35"/>
      <c r="F123" s="35"/>
      <c r="G123" s="35"/>
      <c r="H123" s="35"/>
    </row>
    <row r="124" spans="1:8" x14ac:dyDescent="0.25">
      <c r="A124" s="39"/>
      <c r="B124" s="35"/>
      <c r="C124" s="35"/>
      <c r="D124" s="35"/>
      <c r="E124" s="35"/>
      <c r="F124" s="35"/>
      <c r="G124" s="35"/>
      <c r="H124" s="35"/>
    </row>
    <row r="125" spans="1:8" x14ac:dyDescent="0.25">
      <c r="A125" s="39"/>
      <c r="B125" s="35"/>
      <c r="C125" s="35"/>
      <c r="D125" s="35"/>
      <c r="E125" s="35"/>
      <c r="F125" s="35"/>
      <c r="G125" s="35"/>
      <c r="H125" s="35"/>
    </row>
    <row r="126" spans="1:8" x14ac:dyDescent="0.25">
      <c r="A126" s="39"/>
      <c r="B126" s="35"/>
      <c r="C126" s="35"/>
      <c r="D126" s="35"/>
      <c r="E126" s="35"/>
      <c r="F126" s="35"/>
      <c r="G126" s="35"/>
      <c r="H126" s="35"/>
    </row>
    <row r="127" spans="1:8" x14ac:dyDescent="0.25">
      <c r="A127" s="39"/>
      <c r="B127" s="35"/>
      <c r="C127" s="35"/>
      <c r="D127" s="35"/>
      <c r="E127" s="35"/>
      <c r="F127" s="35"/>
      <c r="G127" s="35"/>
      <c r="H127" s="35"/>
    </row>
    <row r="128" spans="1:8" x14ac:dyDescent="0.25">
      <c r="A128" s="39"/>
      <c r="B128" s="35"/>
      <c r="C128" s="35"/>
      <c r="D128" s="35"/>
      <c r="E128" s="35"/>
      <c r="F128" s="35"/>
      <c r="G128" s="35"/>
      <c r="H128" s="35"/>
    </row>
    <row r="129" spans="1:8" x14ac:dyDescent="0.25">
      <c r="A129" s="39"/>
      <c r="B129" s="35"/>
      <c r="C129" s="35"/>
      <c r="D129" s="35"/>
      <c r="E129" s="35"/>
      <c r="F129" s="35"/>
      <c r="G129" s="35"/>
      <c r="H129" s="35"/>
    </row>
    <row r="130" spans="1:8" x14ac:dyDescent="0.25">
      <c r="A130" s="39"/>
      <c r="B130" s="35"/>
      <c r="C130" s="35"/>
      <c r="D130" s="35"/>
      <c r="E130" s="35"/>
      <c r="F130" s="35"/>
      <c r="G130" s="35"/>
      <c r="H130" s="35"/>
    </row>
    <row r="131" spans="1:8" x14ac:dyDescent="0.25">
      <c r="A131" s="39"/>
      <c r="B131" s="35"/>
      <c r="C131" s="35"/>
      <c r="D131" s="35"/>
      <c r="E131" s="35"/>
      <c r="F131" s="35"/>
      <c r="G131" s="35"/>
      <c r="H131" s="35"/>
    </row>
    <row r="132" spans="1:8" x14ac:dyDescent="0.25">
      <c r="A132" s="39"/>
      <c r="B132" s="35"/>
      <c r="C132" s="35"/>
      <c r="D132" s="35"/>
      <c r="E132" s="35"/>
      <c r="F132" s="35"/>
      <c r="G132" s="35"/>
      <c r="H132" s="35"/>
    </row>
    <row r="133" spans="1:8" x14ac:dyDescent="0.25">
      <c r="A133" s="39"/>
      <c r="B133" s="35"/>
      <c r="C133" s="35"/>
      <c r="D133" s="35"/>
      <c r="E133" s="35"/>
      <c r="F133" s="35"/>
      <c r="G133" s="35"/>
      <c r="H133" s="35"/>
    </row>
    <row r="134" spans="1:8" x14ac:dyDescent="0.25">
      <c r="A134" s="39"/>
      <c r="B134" s="35"/>
      <c r="C134" s="35"/>
      <c r="D134" s="35"/>
      <c r="E134" s="35"/>
      <c r="F134" s="35"/>
      <c r="G134" s="35"/>
      <c r="H134" s="35"/>
    </row>
    <row r="135" spans="1:8" x14ac:dyDescent="0.25">
      <c r="A135" s="39"/>
      <c r="B135" s="35"/>
      <c r="C135" s="35"/>
      <c r="D135" s="35"/>
      <c r="E135" s="35"/>
      <c r="F135" s="35"/>
      <c r="G135" s="35"/>
      <c r="H135" s="35"/>
    </row>
    <row r="136" spans="1:8" x14ac:dyDescent="0.25">
      <c r="A136" s="39"/>
      <c r="B136" s="35"/>
      <c r="C136" s="35"/>
      <c r="D136" s="35"/>
      <c r="E136" s="35"/>
      <c r="F136" s="35"/>
      <c r="G136" s="35"/>
      <c r="H136" s="35"/>
    </row>
    <row r="137" spans="1:8" x14ac:dyDescent="0.25">
      <c r="A137" s="39"/>
      <c r="B137" s="35"/>
      <c r="C137" s="35"/>
      <c r="D137" s="35"/>
      <c r="E137" s="35"/>
      <c r="F137" s="35"/>
      <c r="G137" s="35"/>
      <c r="H137" s="35"/>
    </row>
    <row r="138" spans="1:8" x14ac:dyDescent="0.25">
      <c r="A138" s="39"/>
      <c r="B138" s="35"/>
      <c r="C138" s="35"/>
      <c r="D138" s="35"/>
      <c r="E138" s="35"/>
      <c r="F138" s="35"/>
      <c r="G138" s="35"/>
      <c r="H138" s="35"/>
    </row>
    <row r="139" spans="1:8" x14ac:dyDescent="0.25">
      <c r="A139" s="39"/>
      <c r="B139" s="35"/>
      <c r="C139" s="35"/>
      <c r="D139" s="35"/>
      <c r="E139" s="35"/>
      <c r="F139" s="35"/>
      <c r="G139" s="35"/>
      <c r="H139" s="35"/>
    </row>
    <row r="140" spans="1:8" x14ac:dyDescent="0.25">
      <c r="A140" s="39"/>
      <c r="B140" s="35"/>
      <c r="C140" s="35"/>
      <c r="D140" s="35"/>
      <c r="E140" s="35"/>
      <c r="F140" s="35"/>
      <c r="G140" s="35"/>
      <c r="H140" s="35"/>
    </row>
    <row r="141" spans="1:8" x14ac:dyDescent="0.25">
      <c r="A141" s="39"/>
      <c r="B141" s="35"/>
      <c r="C141" s="35"/>
      <c r="D141" s="35"/>
      <c r="E141" s="35"/>
      <c r="F141" s="35"/>
      <c r="G141" s="35"/>
      <c r="H141" s="35"/>
    </row>
    <row r="142" spans="1:8" x14ac:dyDescent="0.25">
      <c r="A142" s="39"/>
      <c r="B142" s="35"/>
      <c r="C142" s="35"/>
      <c r="D142" s="35"/>
      <c r="E142" s="35"/>
      <c r="F142" s="35"/>
      <c r="G142" s="35"/>
      <c r="H142" s="35"/>
    </row>
    <row r="143" spans="1:8" x14ac:dyDescent="0.25">
      <c r="A143" s="39"/>
      <c r="B143" s="35"/>
      <c r="C143" s="35"/>
      <c r="D143" s="35"/>
      <c r="E143" s="35"/>
      <c r="F143" s="35"/>
      <c r="G143" s="35"/>
      <c r="H143" s="35"/>
    </row>
    <row r="144" spans="1:8" x14ac:dyDescent="0.25">
      <c r="A144" s="39"/>
      <c r="B144" s="35"/>
      <c r="C144" s="35"/>
      <c r="D144" s="35"/>
      <c r="E144" s="35"/>
      <c r="F144" s="35"/>
      <c r="G144" s="35"/>
      <c r="H144" s="35"/>
    </row>
    <row r="145" spans="1:8" x14ac:dyDescent="0.25">
      <c r="A145" s="39"/>
      <c r="B145" s="35"/>
      <c r="C145" s="35"/>
      <c r="D145" s="35"/>
      <c r="E145" s="35"/>
      <c r="F145" s="35"/>
      <c r="G145" s="35"/>
      <c r="H145" s="35"/>
    </row>
    <row r="146" spans="1:8" x14ac:dyDescent="0.25">
      <c r="A146" s="39"/>
      <c r="B146" s="35"/>
      <c r="C146" s="35"/>
      <c r="D146" s="35"/>
      <c r="E146" s="35"/>
      <c r="F146" s="35"/>
      <c r="G146" s="35"/>
      <c r="H146" s="35"/>
    </row>
    <row r="147" spans="1:8" x14ac:dyDescent="0.25">
      <c r="A147" s="39"/>
      <c r="B147" s="35"/>
      <c r="C147" s="35"/>
      <c r="D147" s="35"/>
      <c r="E147" s="35"/>
      <c r="F147" s="35"/>
      <c r="G147" s="35"/>
      <c r="H147" s="35"/>
    </row>
    <row r="148" spans="1:8" x14ac:dyDescent="0.25">
      <c r="A148" s="39"/>
      <c r="B148" s="35"/>
      <c r="C148" s="35"/>
      <c r="D148" s="35"/>
      <c r="E148" s="35"/>
      <c r="F148" s="35"/>
      <c r="G148" s="35"/>
      <c r="H148" s="35"/>
    </row>
    <row r="149" spans="1:8" x14ac:dyDescent="0.25">
      <c r="A149" s="39"/>
      <c r="B149" s="35"/>
      <c r="C149" s="35"/>
      <c r="D149" s="35"/>
      <c r="E149" s="35"/>
      <c r="F149" s="35"/>
      <c r="G149" s="35"/>
      <c r="H149" s="35"/>
    </row>
    <row r="150" spans="1:8" x14ac:dyDescent="0.25">
      <c r="A150" s="39"/>
      <c r="B150" s="35"/>
      <c r="C150" s="35"/>
      <c r="D150" s="35"/>
      <c r="E150" s="35"/>
      <c r="F150" s="35"/>
      <c r="G150" s="35"/>
      <c r="H150" s="35"/>
    </row>
    <row r="151" spans="1:8" x14ac:dyDescent="0.25">
      <c r="A151" s="39"/>
      <c r="B151" s="35"/>
      <c r="C151" s="35"/>
      <c r="D151" s="35"/>
      <c r="E151" s="35"/>
      <c r="F151" s="35"/>
      <c r="G151" s="35"/>
      <c r="H151" s="35"/>
    </row>
    <row r="152" spans="1:8" x14ac:dyDescent="0.25">
      <c r="A152" s="39"/>
      <c r="B152" s="35"/>
      <c r="C152" s="35"/>
      <c r="D152" s="35"/>
      <c r="E152" s="35"/>
      <c r="F152" s="35"/>
      <c r="G152" s="35"/>
      <c r="H152" s="35"/>
    </row>
    <row r="153" spans="1:8" x14ac:dyDescent="0.25">
      <c r="A153" s="39"/>
      <c r="B153" s="35"/>
      <c r="C153" s="35"/>
      <c r="D153" s="35"/>
      <c r="E153" s="35"/>
      <c r="F153" s="35"/>
      <c r="G153" s="35"/>
      <c r="H153" s="35"/>
    </row>
    <row r="154" spans="1:8" x14ac:dyDescent="0.25">
      <c r="A154" s="39"/>
      <c r="B154" s="35"/>
      <c r="C154" s="35"/>
      <c r="D154" s="35"/>
      <c r="E154" s="35"/>
      <c r="F154" s="35"/>
      <c r="G154" s="35"/>
      <c r="H154" s="35"/>
    </row>
    <row r="155" spans="1:8" x14ac:dyDescent="0.25">
      <c r="A155" s="39"/>
      <c r="B155" s="35"/>
      <c r="C155" s="35"/>
      <c r="D155" s="35"/>
      <c r="E155" s="35"/>
      <c r="F155" s="35"/>
      <c r="G155" s="35"/>
      <c r="H155" s="35"/>
    </row>
    <row r="156" spans="1:8" x14ac:dyDescent="0.25">
      <c r="A156" s="39"/>
      <c r="B156" s="35"/>
      <c r="C156" s="35"/>
      <c r="D156" s="35"/>
      <c r="E156" s="35"/>
      <c r="F156" s="35"/>
      <c r="G156" s="35"/>
      <c r="H156" s="35"/>
    </row>
    <row r="157" spans="1:8" x14ac:dyDescent="0.25">
      <c r="A157" s="39"/>
      <c r="B157" s="35"/>
      <c r="C157" s="35"/>
      <c r="D157" s="35"/>
      <c r="E157" s="35"/>
      <c r="F157" s="35"/>
      <c r="G157" s="35"/>
      <c r="H157" s="35"/>
    </row>
    <row r="158" spans="1:8" x14ac:dyDescent="0.25">
      <c r="A158" s="39"/>
      <c r="B158" s="35"/>
      <c r="C158" s="35"/>
      <c r="D158" s="35"/>
      <c r="E158" s="35"/>
      <c r="F158" s="35"/>
      <c r="G158" s="35"/>
      <c r="H158" s="35"/>
    </row>
    <row r="159" spans="1:8" x14ac:dyDescent="0.25">
      <c r="A159" s="39"/>
      <c r="B159" s="35"/>
      <c r="C159" s="35"/>
      <c r="D159" s="35"/>
      <c r="E159" s="35"/>
      <c r="F159" s="35"/>
      <c r="G159" s="35"/>
      <c r="H159" s="35"/>
    </row>
    <row r="160" spans="1:8" x14ac:dyDescent="0.25">
      <c r="A160" s="39"/>
      <c r="B160" s="35"/>
      <c r="C160" s="35"/>
      <c r="D160" s="35"/>
      <c r="E160" s="35"/>
      <c r="F160" s="35"/>
      <c r="G160" s="35"/>
      <c r="H160" s="35"/>
    </row>
    <row r="161" spans="1:8" x14ac:dyDescent="0.25">
      <c r="A161" s="39"/>
      <c r="B161" s="35"/>
      <c r="C161" s="35"/>
      <c r="D161" s="35"/>
      <c r="E161" s="35"/>
      <c r="F161" s="35"/>
      <c r="G161" s="35"/>
      <c r="H161" s="35"/>
    </row>
    <row r="162" spans="1:8" x14ac:dyDescent="0.25">
      <c r="A162" s="39"/>
      <c r="B162" s="35"/>
      <c r="C162" s="35"/>
      <c r="D162" s="35"/>
      <c r="E162" s="35"/>
      <c r="F162" s="35"/>
      <c r="G162" s="35"/>
      <c r="H162" s="35"/>
    </row>
    <row r="163" spans="1:8" x14ac:dyDescent="0.25">
      <c r="A163" s="39"/>
      <c r="B163" s="35"/>
      <c r="C163" s="35"/>
      <c r="D163" s="35"/>
      <c r="E163" s="35"/>
      <c r="F163" s="35"/>
      <c r="G163" s="35"/>
      <c r="H163" s="35"/>
    </row>
    <row r="164" spans="1:8" x14ac:dyDescent="0.25">
      <c r="A164" s="39"/>
      <c r="B164" s="35"/>
      <c r="C164" s="35"/>
      <c r="D164" s="35"/>
      <c r="E164" s="35"/>
      <c r="F164" s="35"/>
      <c r="G164" s="35"/>
      <c r="H164" s="35"/>
    </row>
    <row r="165" spans="1:8" x14ac:dyDescent="0.25">
      <c r="A165" s="39"/>
      <c r="B165" s="35"/>
      <c r="C165" s="35"/>
      <c r="D165" s="35"/>
      <c r="E165" s="35"/>
      <c r="F165" s="35"/>
      <c r="G165" s="35"/>
      <c r="H165" s="35"/>
    </row>
    <row r="166" spans="1:8" x14ac:dyDescent="0.25">
      <c r="A166" s="39"/>
      <c r="B166" s="35"/>
      <c r="C166" s="35"/>
      <c r="D166" s="35"/>
      <c r="E166" s="35"/>
      <c r="F166" s="35"/>
      <c r="G166" s="35"/>
      <c r="H166" s="35"/>
    </row>
    <row r="167" spans="1:8" x14ac:dyDescent="0.25">
      <c r="A167" s="39"/>
      <c r="B167" s="35"/>
      <c r="C167" s="35"/>
      <c r="D167" s="35"/>
      <c r="E167" s="35"/>
      <c r="F167" s="35"/>
      <c r="G167" s="35"/>
      <c r="H167" s="35"/>
    </row>
    <row r="168" spans="1:8" x14ac:dyDescent="0.25">
      <c r="A168" s="39"/>
      <c r="B168" s="35"/>
      <c r="C168" s="35"/>
      <c r="D168" s="35"/>
      <c r="E168" s="35"/>
      <c r="F168" s="35"/>
      <c r="G168" s="35"/>
      <c r="H168" s="35"/>
    </row>
    <row r="169" spans="1:8" x14ac:dyDescent="0.25">
      <c r="A169" s="39"/>
      <c r="B169" s="35"/>
      <c r="C169" s="35"/>
      <c r="D169" s="35"/>
      <c r="E169" s="35"/>
      <c r="F169" s="35"/>
      <c r="G169" s="35"/>
      <c r="H169" s="35"/>
    </row>
    <row r="170" spans="1:8" x14ac:dyDescent="0.25">
      <c r="A170" s="39"/>
      <c r="B170" s="35"/>
      <c r="C170" s="35"/>
      <c r="D170" s="35"/>
      <c r="E170" s="35"/>
      <c r="F170" s="35"/>
      <c r="G170" s="35"/>
      <c r="H170" s="35"/>
    </row>
    <row r="171" spans="1:8" x14ac:dyDescent="0.25">
      <c r="A171" s="39"/>
      <c r="B171" s="35"/>
      <c r="C171" s="35"/>
      <c r="D171" s="35"/>
      <c r="E171" s="35"/>
      <c r="F171" s="35"/>
      <c r="G171" s="35"/>
      <c r="H171" s="35"/>
    </row>
    <row r="172" spans="1:8" x14ac:dyDescent="0.25">
      <c r="A172" s="39"/>
      <c r="B172" s="35"/>
      <c r="C172" s="35"/>
      <c r="D172" s="35"/>
      <c r="E172" s="35"/>
      <c r="F172" s="35"/>
      <c r="G172" s="35"/>
      <c r="H172" s="35"/>
    </row>
    <row r="173" spans="1:8" x14ac:dyDescent="0.25">
      <c r="A173" s="39"/>
      <c r="B173" s="35"/>
      <c r="C173" s="35"/>
      <c r="D173" s="35"/>
      <c r="E173" s="35"/>
      <c r="F173" s="35"/>
      <c r="G173" s="35"/>
      <c r="H173" s="35"/>
    </row>
    <row r="174" spans="1:8" x14ac:dyDescent="0.25">
      <c r="A174" s="39"/>
      <c r="B174" s="35"/>
      <c r="C174" s="35"/>
      <c r="D174" s="35"/>
      <c r="E174" s="35"/>
      <c r="F174" s="35"/>
      <c r="G174" s="35"/>
      <c r="H174" s="35"/>
    </row>
    <row r="175" spans="1:8" x14ac:dyDescent="0.25">
      <c r="A175" s="39"/>
      <c r="B175" s="35"/>
      <c r="C175" s="35"/>
      <c r="D175" s="35"/>
      <c r="E175" s="35"/>
      <c r="F175" s="35"/>
      <c r="G175" s="35"/>
      <c r="H175" s="35"/>
    </row>
    <row r="176" spans="1:8" x14ac:dyDescent="0.25">
      <c r="A176" s="39"/>
      <c r="B176" s="35"/>
      <c r="C176" s="35"/>
      <c r="D176" s="35"/>
      <c r="E176" s="35"/>
      <c r="F176" s="35"/>
      <c r="G176" s="35"/>
      <c r="H176" s="35"/>
    </row>
    <row r="177" spans="1:8" x14ac:dyDescent="0.25">
      <c r="A177" s="39"/>
      <c r="B177" s="35"/>
      <c r="C177" s="35"/>
      <c r="D177" s="35"/>
      <c r="E177" s="35"/>
      <c r="F177" s="35"/>
      <c r="G177" s="35"/>
      <c r="H177" s="35"/>
    </row>
    <row r="178" spans="1:8" x14ac:dyDescent="0.25">
      <c r="A178" s="39"/>
      <c r="B178" s="35"/>
      <c r="C178" s="35"/>
      <c r="D178" s="35"/>
      <c r="E178" s="35"/>
      <c r="F178" s="35"/>
      <c r="G178" s="35"/>
      <c r="H178" s="35"/>
    </row>
    <row r="179" spans="1:8" x14ac:dyDescent="0.25">
      <c r="A179" s="39"/>
      <c r="B179" s="35"/>
      <c r="C179" s="35"/>
      <c r="D179" s="35"/>
      <c r="E179" s="35"/>
      <c r="F179" s="35"/>
      <c r="G179" s="35"/>
      <c r="H179" s="35"/>
    </row>
    <row r="180" spans="1:8" x14ac:dyDescent="0.25">
      <c r="A180" s="39"/>
      <c r="B180" s="35"/>
      <c r="C180" s="35"/>
      <c r="D180" s="35"/>
      <c r="E180" s="35"/>
      <c r="F180" s="35"/>
      <c r="G180" s="35"/>
      <c r="H180" s="35"/>
    </row>
    <row r="181" spans="1:8" x14ac:dyDescent="0.25">
      <c r="A181" s="39"/>
      <c r="B181" s="35"/>
      <c r="C181" s="35"/>
      <c r="D181" s="35"/>
      <c r="E181" s="35"/>
      <c r="F181" s="35"/>
      <c r="G181" s="35"/>
      <c r="H181" s="35"/>
    </row>
    <row r="182" spans="1:8" x14ac:dyDescent="0.25">
      <c r="A182" s="39"/>
      <c r="B182" s="35"/>
      <c r="C182" s="35"/>
      <c r="D182" s="35"/>
      <c r="E182" s="35"/>
      <c r="F182" s="35"/>
      <c r="G182" s="35"/>
      <c r="H182" s="35"/>
    </row>
    <row r="183" spans="1:8" x14ac:dyDescent="0.25">
      <c r="A183" s="39"/>
      <c r="B183" s="35"/>
      <c r="C183" s="35"/>
      <c r="D183" s="35"/>
      <c r="E183" s="35"/>
      <c r="F183" s="35"/>
      <c r="G183" s="35"/>
      <c r="H183" s="35"/>
    </row>
    <row r="184" spans="1:8" x14ac:dyDescent="0.25">
      <c r="A184" s="39"/>
      <c r="B184" s="35"/>
      <c r="C184" s="35"/>
      <c r="D184" s="35"/>
      <c r="E184" s="35"/>
      <c r="F184" s="35"/>
      <c r="G184" s="35"/>
      <c r="H184" s="35"/>
    </row>
    <row r="185" spans="1:8" x14ac:dyDescent="0.25">
      <c r="A185" s="39"/>
      <c r="B185" s="35"/>
      <c r="C185" s="35"/>
      <c r="D185" s="35"/>
      <c r="E185" s="35"/>
      <c r="F185" s="35"/>
      <c r="G185" s="35"/>
      <c r="H185" s="35"/>
    </row>
    <row r="186" spans="1:8" x14ac:dyDescent="0.25">
      <c r="A186" s="39"/>
      <c r="B186" s="35"/>
      <c r="C186" s="35"/>
      <c r="D186" s="35"/>
      <c r="E186" s="35"/>
      <c r="F186" s="35"/>
      <c r="G186" s="35"/>
      <c r="H186" s="35"/>
    </row>
    <row r="187" spans="1:8" x14ac:dyDescent="0.25">
      <c r="A187" s="39"/>
      <c r="B187" s="35"/>
      <c r="C187" s="35"/>
      <c r="D187" s="35"/>
      <c r="E187" s="35"/>
      <c r="F187" s="35"/>
      <c r="G187" s="35"/>
      <c r="H187" s="35"/>
    </row>
    <row r="188" spans="1:8" x14ac:dyDescent="0.25">
      <c r="A188" s="39"/>
      <c r="B188" s="35"/>
      <c r="C188" s="35"/>
      <c r="D188" s="35"/>
      <c r="E188" s="35"/>
      <c r="F188" s="35"/>
      <c r="G188" s="35"/>
      <c r="H188" s="35"/>
    </row>
    <row r="189" spans="1:8" x14ac:dyDescent="0.25">
      <c r="A189" s="39"/>
      <c r="B189" s="35"/>
      <c r="C189" s="35"/>
      <c r="D189" s="35"/>
      <c r="E189" s="35"/>
      <c r="F189" s="35"/>
      <c r="G189" s="35"/>
      <c r="H189" s="35"/>
    </row>
    <row r="190" spans="1:8" x14ac:dyDescent="0.25">
      <c r="A190" s="39"/>
      <c r="B190" s="35"/>
      <c r="C190" s="35"/>
      <c r="D190" s="35"/>
      <c r="E190" s="35"/>
      <c r="F190" s="35"/>
      <c r="G190" s="35"/>
      <c r="H190" s="35"/>
    </row>
    <row r="191" spans="1:8" x14ac:dyDescent="0.25">
      <c r="A191" s="39"/>
      <c r="B191" s="35"/>
      <c r="C191" s="35"/>
      <c r="D191" s="35"/>
      <c r="E191" s="35"/>
      <c r="F191" s="35"/>
      <c r="G191" s="35"/>
      <c r="H191" s="35"/>
    </row>
    <row r="192" spans="1:8" x14ac:dyDescent="0.25">
      <c r="A192" s="39"/>
      <c r="B192" s="35"/>
      <c r="C192" s="35"/>
      <c r="D192" s="35"/>
      <c r="E192" s="35"/>
      <c r="F192" s="35"/>
      <c r="G192" s="35"/>
      <c r="H192" s="35"/>
    </row>
    <row r="193" spans="1:8" x14ac:dyDescent="0.25">
      <c r="A193" s="39"/>
      <c r="B193" s="35"/>
      <c r="C193" s="35"/>
      <c r="D193" s="35"/>
      <c r="E193" s="35"/>
      <c r="F193" s="35"/>
      <c r="G193" s="35"/>
      <c r="H193" s="35"/>
    </row>
    <row r="194" spans="1:8" x14ac:dyDescent="0.25">
      <c r="A194" s="39"/>
      <c r="B194" s="35"/>
      <c r="C194" s="35"/>
      <c r="D194" s="35"/>
      <c r="E194" s="35"/>
      <c r="F194" s="35"/>
      <c r="G194" s="35"/>
      <c r="H194" s="35"/>
    </row>
    <row r="195" spans="1:8" x14ac:dyDescent="0.25">
      <c r="A195" s="39"/>
      <c r="B195" s="35"/>
      <c r="C195" s="35"/>
      <c r="D195" s="35"/>
      <c r="E195" s="35"/>
      <c r="F195" s="35"/>
      <c r="G195" s="35"/>
      <c r="H195" s="35"/>
    </row>
    <row r="196" spans="1:8" x14ac:dyDescent="0.25">
      <c r="A196" s="39"/>
      <c r="B196" s="35"/>
      <c r="C196" s="35"/>
      <c r="D196" s="35"/>
      <c r="E196" s="35"/>
      <c r="F196" s="35"/>
      <c r="G196" s="35"/>
      <c r="H196" s="35"/>
    </row>
    <row r="197" spans="1:8" x14ac:dyDescent="0.25">
      <c r="A197" s="39"/>
      <c r="B197" s="35"/>
      <c r="C197" s="35"/>
      <c r="D197" s="35"/>
      <c r="E197" s="35"/>
      <c r="F197" s="35"/>
      <c r="G197" s="35"/>
      <c r="H197" s="35"/>
    </row>
    <row r="198" spans="1:8" x14ac:dyDescent="0.25">
      <c r="A198" s="39"/>
      <c r="B198" s="35"/>
      <c r="C198" s="35"/>
      <c r="D198" s="35"/>
      <c r="E198" s="35"/>
      <c r="F198" s="35"/>
      <c r="G198" s="35"/>
      <c r="H198" s="35"/>
    </row>
    <row r="199" spans="1:8" x14ac:dyDescent="0.25">
      <c r="A199" s="39"/>
      <c r="B199" s="35"/>
      <c r="C199" s="35"/>
      <c r="D199" s="35"/>
      <c r="E199" s="35"/>
      <c r="F199" s="35"/>
      <c r="G199" s="35"/>
      <c r="H199" s="35"/>
    </row>
    <row r="200" spans="1:8" x14ac:dyDescent="0.25">
      <c r="A200" s="39"/>
      <c r="B200" s="35"/>
      <c r="C200" s="35"/>
      <c r="D200" s="35"/>
      <c r="E200" s="35"/>
      <c r="F200" s="35"/>
      <c r="G200" s="35"/>
      <c r="H200" s="35"/>
    </row>
    <row r="201" spans="1:8" x14ac:dyDescent="0.25">
      <c r="A201" s="39"/>
      <c r="B201" s="35"/>
      <c r="C201" s="35"/>
      <c r="D201" s="35"/>
      <c r="E201" s="35"/>
      <c r="F201" s="35"/>
      <c r="G201" s="35"/>
      <c r="H201" s="35"/>
    </row>
    <row r="202" spans="1:8" x14ac:dyDescent="0.25">
      <c r="A202" s="39"/>
      <c r="B202" s="35"/>
      <c r="C202" s="35"/>
      <c r="D202" s="35"/>
      <c r="E202" s="35"/>
      <c r="F202" s="35"/>
      <c r="G202" s="35"/>
      <c r="H202" s="35"/>
    </row>
    <row r="203" spans="1:8" x14ac:dyDescent="0.25">
      <c r="A203" s="39"/>
      <c r="B203" s="35"/>
      <c r="C203" s="35"/>
      <c r="D203" s="35"/>
      <c r="E203" s="35"/>
      <c r="F203" s="35"/>
      <c r="G203" s="35"/>
      <c r="H203" s="35"/>
    </row>
    <row r="204" spans="1:8" x14ac:dyDescent="0.25">
      <c r="A204" s="39"/>
      <c r="B204" s="35"/>
      <c r="C204" s="35"/>
      <c r="D204" s="35"/>
      <c r="E204" s="35"/>
      <c r="F204" s="35"/>
      <c r="G204" s="35"/>
      <c r="H204" s="35"/>
    </row>
    <row r="205" spans="1:8" x14ac:dyDescent="0.25">
      <c r="A205" s="39"/>
      <c r="B205" s="35"/>
      <c r="C205" s="35"/>
      <c r="D205" s="35"/>
      <c r="E205" s="35"/>
      <c r="F205" s="35"/>
      <c r="G205" s="35"/>
      <c r="H205" s="35"/>
    </row>
    <row r="206" spans="1:8" x14ac:dyDescent="0.25">
      <c r="A206" s="39"/>
      <c r="B206" s="35"/>
      <c r="C206" s="35"/>
      <c r="D206" s="35"/>
      <c r="E206" s="35"/>
      <c r="F206" s="35"/>
      <c r="G206" s="35"/>
      <c r="H206" s="35"/>
    </row>
    <row r="207" spans="1:8" x14ac:dyDescent="0.25">
      <c r="A207" s="39"/>
      <c r="B207" s="35"/>
      <c r="C207" s="35"/>
      <c r="D207" s="35"/>
      <c r="E207" s="35"/>
      <c r="F207" s="35"/>
      <c r="G207" s="35"/>
      <c r="H207" s="35"/>
    </row>
    <row r="208" spans="1:8" x14ac:dyDescent="0.25">
      <c r="A208" s="39"/>
      <c r="B208" s="35"/>
      <c r="C208" s="35"/>
      <c r="D208" s="35"/>
      <c r="E208" s="35"/>
      <c r="F208" s="35"/>
      <c r="G208" s="35"/>
      <c r="H208" s="35"/>
    </row>
    <row r="209" spans="1:8" x14ac:dyDescent="0.25">
      <c r="A209" s="39"/>
      <c r="B209" s="35"/>
      <c r="C209" s="35"/>
      <c r="D209" s="35"/>
      <c r="E209" s="35"/>
      <c r="F209" s="35"/>
      <c r="G209" s="35"/>
      <c r="H209" s="35"/>
    </row>
    <row r="210" spans="1:8" x14ac:dyDescent="0.25">
      <c r="A210" s="39"/>
      <c r="B210" s="35"/>
      <c r="C210" s="35"/>
      <c r="D210" s="35"/>
      <c r="E210" s="35"/>
      <c r="F210" s="35"/>
      <c r="G210" s="35"/>
      <c r="H210" s="35"/>
    </row>
    <row r="211" spans="1:8" x14ac:dyDescent="0.25">
      <c r="A211" s="39"/>
      <c r="B211" s="35"/>
      <c r="C211" s="35"/>
      <c r="D211" s="35"/>
      <c r="E211" s="35"/>
      <c r="F211" s="35"/>
      <c r="G211" s="35"/>
      <c r="H211" s="35"/>
    </row>
    <row r="212" spans="1:8" x14ac:dyDescent="0.25">
      <c r="A212" s="39"/>
      <c r="B212" s="35"/>
      <c r="C212" s="35"/>
      <c r="D212" s="35"/>
      <c r="E212" s="35"/>
      <c r="F212" s="35"/>
      <c r="G212" s="35"/>
      <c r="H212" s="35"/>
    </row>
    <row r="213" spans="1:8" x14ac:dyDescent="0.25">
      <c r="A213" s="39"/>
      <c r="B213" s="35"/>
      <c r="C213" s="35"/>
      <c r="D213" s="35"/>
      <c r="E213" s="35"/>
      <c r="F213" s="35"/>
      <c r="G213" s="35"/>
      <c r="H213" s="35"/>
    </row>
    <row r="214" spans="1:8" x14ac:dyDescent="0.25">
      <c r="A214" s="39"/>
      <c r="B214" s="35"/>
      <c r="C214" s="35"/>
      <c r="D214" s="35"/>
      <c r="E214" s="35"/>
      <c r="F214" s="35"/>
      <c r="G214" s="35"/>
      <c r="H214" s="35"/>
    </row>
    <row r="215" spans="1:8" x14ac:dyDescent="0.25">
      <c r="A215" s="39"/>
      <c r="B215" s="35"/>
      <c r="C215" s="35"/>
      <c r="D215" s="35"/>
      <c r="E215" s="35"/>
      <c r="F215" s="35"/>
      <c r="G215" s="35"/>
      <c r="H215" s="35"/>
    </row>
    <row r="216" spans="1:8" x14ac:dyDescent="0.25">
      <c r="A216" s="39"/>
      <c r="B216" s="35"/>
      <c r="C216" s="35"/>
      <c r="D216" s="35"/>
      <c r="E216" s="35"/>
      <c r="F216" s="35"/>
      <c r="G216" s="35"/>
      <c r="H216" s="35"/>
    </row>
    <row r="217" spans="1:8" x14ac:dyDescent="0.25">
      <c r="A217" s="39"/>
      <c r="B217" s="35"/>
      <c r="C217" s="35"/>
      <c r="D217" s="35"/>
      <c r="E217" s="35"/>
      <c r="F217" s="35"/>
      <c r="G217" s="35"/>
      <c r="H217" s="35"/>
    </row>
    <row r="218" spans="1:8" x14ac:dyDescent="0.25">
      <c r="A218" s="39"/>
      <c r="B218" s="35"/>
      <c r="C218" s="35"/>
      <c r="D218" s="35"/>
      <c r="E218" s="35"/>
      <c r="F218" s="35"/>
      <c r="G218" s="35"/>
      <c r="H218" s="35"/>
    </row>
    <row r="219" spans="1:8" x14ac:dyDescent="0.25">
      <c r="A219" s="39"/>
      <c r="B219" s="35"/>
      <c r="C219" s="35"/>
      <c r="D219" s="35"/>
      <c r="E219" s="35"/>
      <c r="F219" s="35"/>
      <c r="G219" s="35"/>
      <c r="H219" s="35"/>
    </row>
    <row r="220" spans="1:8" x14ac:dyDescent="0.25">
      <c r="A220" s="39"/>
      <c r="B220" s="35"/>
      <c r="C220" s="35"/>
      <c r="D220" s="35"/>
      <c r="E220" s="35"/>
      <c r="F220" s="35"/>
      <c r="G220" s="35"/>
      <c r="H220" s="35"/>
    </row>
    <row r="221" spans="1:8" x14ac:dyDescent="0.25">
      <c r="A221" s="39"/>
      <c r="B221" s="35"/>
      <c r="C221" s="35"/>
      <c r="D221" s="35"/>
      <c r="E221" s="35"/>
      <c r="F221" s="35"/>
      <c r="G221" s="35"/>
      <c r="H221" s="35"/>
    </row>
    <row r="222" spans="1:8" x14ac:dyDescent="0.25">
      <c r="A222" s="39"/>
      <c r="B222" s="35"/>
      <c r="C222" s="35"/>
      <c r="D222" s="35"/>
      <c r="E222" s="35"/>
      <c r="F222" s="35"/>
      <c r="G222" s="35"/>
      <c r="H222" s="35"/>
    </row>
    <row r="223" spans="1:8" x14ac:dyDescent="0.25">
      <c r="A223" s="39"/>
      <c r="B223" s="35"/>
      <c r="C223" s="35"/>
      <c r="D223" s="35"/>
      <c r="E223" s="35"/>
      <c r="F223" s="35"/>
      <c r="G223" s="35"/>
      <c r="H223" s="35"/>
    </row>
    <row r="224" spans="1:8" x14ac:dyDescent="0.25">
      <c r="A224" s="39"/>
      <c r="B224" s="35"/>
      <c r="C224" s="35"/>
      <c r="D224" s="35"/>
      <c r="E224" s="35"/>
      <c r="F224" s="35"/>
      <c r="G224" s="35"/>
      <c r="H224" s="35"/>
    </row>
    <row r="225" spans="1:8" x14ac:dyDescent="0.25">
      <c r="A225" s="39"/>
      <c r="B225" s="35"/>
      <c r="C225" s="35"/>
      <c r="D225" s="35"/>
      <c r="E225" s="35"/>
      <c r="F225" s="35"/>
      <c r="G225" s="35"/>
      <c r="H225" s="35"/>
    </row>
    <row r="226" spans="1:8" x14ac:dyDescent="0.25">
      <c r="A226" s="39"/>
      <c r="B226" s="35"/>
      <c r="C226" s="35"/>
      <c r="D226" s="35"/>
      <c r="E226" s="35"/>
      <c r="F226" s="35"/>
      <c r="G226" s="35"/>
      <c r="H226" s="35"/>
    </row>
    <row r="227" spans="1:8" x14ac:dyDescent="0.25">
      <c r="A227" s="39"/>
      <c r="B227" s="35"/>
      <c r="C227" s="35"/>
      <c r="D227" s="35"/>
      <c r="E227" s="35"/>
      <c r="F227" s="35"/>
      <c r="G227" s="35"/>
      <c r="H227" s="35"/>
    </row>
    <row r="228" spans="1:8" x14ac:dyDescent="0.25">
      <c r="A228" s="39"/>
      <c r="B228" s="35"/>
      <c r="C228" s="35"/>
      <c r="D228" s="35"/>
      <c r="E228" s="35"/>
      <c r="F228" s="35"/>
      <c r="G228" s="35"/>
      <c r="H228" s="35"/>
    </row>
    <row r="229" spans="1:8" x14ac:dyDescent="0.25">
      <c r="A229" s="39"/>
      <c r="B229" s="35"/>
      <c r="C229" s="35"/>
      <c r="D229" s="35"/>
      <c r="E229" s="35"/>
      <c r="F229" s="35"/>
      <c r="G229" s="35"/>
      <c r="H229" s="35"/>
    </row>
    <row r="230" spans="1:8" x14ac:dyDescent="0.25">
      <c r="A230" s="39"/>
      <c r="B230" s="35"/>
      <c r="C230" s="35"/>
      <c r="D230" s="35"/>
      <c r="E230" s="35"/>
      <c r="F230" s="35"/>
      <c r="G230" s="35"/>
      <c r="H230" s="35"/>
    </row>
    <row r="231" spans="1:8" x14ac:dyDescent="0.25">
      <c r="A231" s="39"/>
      <c r="B231" s="35"/>
      <c r="C231" s="35"/>
      <c r="D231" s="35"/>
      <c r="E231" s="35"/>
      <c r="F231" s="35"/>
      <c r="G231" s="35"/>
      <c r="H231" s="35"/>
    </row>
    <row r="232" spans="1:8" x14ac:dyDescent="0.25">
      <c r="A232" s="39"/>
      <c r="B232" s="35"/>
      <c r="C232" s="35"/>
      <c r="D232" s="35"/>
      <c r="E232" s="35"/>
      <c r="F232" s="35"/>
      <c r="G232" s="35"/>
      <c r="H232" s="35"/>
    </row>
    <row r="233" spans="1:8" x14ac:dyDescent="0.25">
      <c r="A233" s="39"/>
      <c r="B233" s="35"/>
      <c r="C233" s="35"/>
      <c r="D233" s="35"/>
      <c r="E233" s="35"/>
      <c r="F233" s="35"/>
      <c r="G233" s="35"/>
      <c r="H233" s="35"/>
    </row>
    <row r="234" spans="1:8" x14ac:dyDescent="0.25">
      <c r="A234" s="39"/>
      <c r="B234" s="35"/>
      <c r="C234" s="35"/>
      <c r="D234" s="35"/>
      <c r="E234" s="35"/>
      <c r="F234" s="35"/>
      <c r="G234" s="35"/>
      <c r="H234" s="35"/>
    </row>
    <row r="235" spans="1:8" x14ac:dyDescent="0.25">
      <c r="A235" s="39"/>
      <c r="B235" s="35"/>
      <c r="C235" s="35"/>
      <c r="D235" s="35"/>
      <c r="E235" s="35"/>
      <c r="F235" s="35"/>
      <c r="G235" s="35"/>
      <c r="H235" s="35"/>
    </row>
    <row r="236" spans="1:8" x14ac:dyDescent="0.25">
      <c r="A236" s="39"/>
      <c r="B236" s="35"/>
      <c r="C236" s="35"/>
      <c r="D236" s="35"/>
      <c r="E236" s="35"/>
      <c r="F236" s="35"/>
      <c r="G236" s="35"/>
      <c r="H236" s="35"/>
    </row>
    <row r="237" spans="1:8" x14ac:dyDescent="0.25">
      <c r="A237" s="39"/>
      <c r="B237" s="35"/>
      <c r="C237" s="35"/>
      <c r="D237" s="35"/>
      <c r="E237" s="35"/>
      <c r="F237" s="35"/>
      <c r="G237" s="35"/>
      <c r="H237" s="35"/>
    </row>
    <row r="238" spans="1:8" x14ac:dyDescent="0.25">
      <c r="A238" s="39"/>
      <c r="B238" s="35"/>
      <c r="C238" s="35"/>
      <c r="D238" s="35"/>
      <c r="E238" s="35"/>
      <c r="F238" s="35"/>
      <c r="G238" s="35"/>
      <c r="H238" s="35"/>
    </row>
    <row r="239" spans="1:8" x14ac:dyDescent="0.25">
      <c r="A239" s="39"/>
      <c r="B239" s="35"/>
      <c r="C239" s="35"/>
      <c r="D239" s="35"/>
      <c r="E239" s="35"/>
      <c r="F239" s="35"/>
      <c r="G239" s="35"/>
      <c r="H239" s="35"/>
    </row>
    <row r="240" spans="1:8" x14ac:dyDescent="0.25">
      <c r="A240" s="39"/>
      <c r="B240" s="35"/>
      <c r="C240" s="35"/>
      <c r="D240" s="35"/>
      <c r="E240" s="35"/>
      <c r="F240" s="35"/>
      <c r="G240" s="35"/>
      <c r="H240" s="35"/>
    </row>
    <row r="241" spans="1:8" x14ac:dyDescent="0.25">
      <c r="A241" s="39"/>
      <c r="B241" s="35"/>
      <c r="C241" s="35"/>
      <c r="D241" s="35"/>
      <c r="E241" s="35"/>
      <c r="F241" s="35"/>
      <c r="G241" s="35"/>
      <c r="H241" s="35"/>
    </row>
    <row r="242" spans="1:8" x14ac:dyDescent="0.25">
      <c r="A242" s="39"/>
      <c r="B242" s="35"/>
      <c r="C242" s="35"/>
      <c r="D242" s="35"/>
      <c r="E242" s="35"/>
      <c r="F242" s="35"/>
      <c r="G242" s="35"/>
      <c r="H242" s="35"/>
    </row>
    <row r="243" spans="1:8" x14ac:dyDescent="0.25">
      <c r="A243" s="39"/>
      <c r="B243" s="35"/>
      <c r="C243" s="35"/>
      <c r="D243" s="35"/>
      <c r="E243" s="35"/>
      <c r="F243" s="35"/>
      <c r="G243" s="35"/>
      <c r="H243" s="35"/>
    </row>
    <row r="244" spans="1:8" x14ac:dyDescent="0.25">
      <c r="A244" s="39"/>
      <c r="B244" s="35"/>
      <c r="C244" s="35"/>
      <c r="D244" s="35"/>
      <c r="E244" s="35"/>
      <c r="F244" s="35"/>
      <c r="G244" s="35"/>
      <c r="H244" s="35"/>
    </row>
    <row r="245" spans="1:8" x14ac:dyDescent="0.25">
      <c r="A245" s="39"/>
      <c r="B245" s="35"/>
      <c r="C245" s="35"/>
      <c r="D245" s="35"/>
      <c r="E245" s="35"/>
      <c r="F245" s="35"/>
      <c r="G245" s="35"/>
      <c r="H245" s="35"/>
    </row>
    <row r="246" spans="1:8" x14ac:dyDescent="0.25">
      <c r="A246" s="39"/>
      <c r="B246" s="35"/>
      <c r="C246" s="35"/>
      <c r="D246" s="35"/>
      <c r="E246" s="35"/>
      <c r="F246" s="35"/>
      <c r="G246" s="35"/>
      <c r="H246" s="35"/>
    </row>
    <row r="247" spans="1:8" x14ac:dyDescent="0.25">
      <c r="A247" s="39"/>
      <c r="B247" s="35"/>
      <c r="C247" s="35"/>
      <c r="D247" s="35"/>
      <c r="E247" s="35"/>
      <c r="F247" s="35"/>
      <c r="G247" s="35"/>
      <c r="H247" s="35"/>
    </row>
    <row r="248" spans="1:8" x14ac:dyDescent="0.25">
      <c r="A248" s="39"/>
      <c r="B248" s="35"/>
      <c r="C248" s="35"/>
      <c r="D248" s="35"/>
      <c r="E248" s="35"/>
      <c r="F248" s="35"/>
      <c r="G248" s="35"/>
      <c r="H248" s="35"/>
    </row>
    <row r="249" spans="1:8" x14ac:dyDescent="0.25">
      <c r="A249" s="39"/>
      <c r="B249" s="35"/>
      <c r="C249" s="35"/>
      <c r="D249" s="35"/>
      <c r="E249" s="35"/>
      <c r="F249" s="35"/>
      <c r="G249" s="35"/>
      <c r="H249" s="35"/>
    </row>
    <row r="250" spans="1:8" x14ac:dyDescent="0.25">
      <c r="A250" s="39"/>
      <c r="B250" s="35"/>
      <c r="C250" s="35"/>
      <c r="D250" s="35"/>
      <c r="E250" s="35"/>
      <c r="F250" s="35"/>
      <c r="G250" s="35"/>
      <c r="H250" s="35"/>
    </row>
    <row r="251" spans="1:8" x14ac:dyDescent="0.25">
      <c r="A251" s="39"/>
      <c r="B251" s="35"/>
      <c r="C251" s="35"/>
      <c r="D251" s="35"/>
      <c r="E251" s="35"/>
      <c r="F251" s="35"/>
      <c r="G251" s="35"/>
      <c r="H251" s="35"/>
    </row>
    <row r="252" spans="1:8" x14ac:dyDescent="0.25">
      <c r="A252" s="39"/>
      <c r="B252" s="35"/>
      <c r="C252" s="35"/>
      <c r="D252" s="35"/>
      <c r="E252" s="35"/>
      <c r="F252" s="35"/>
      <c r="G252" s="35"/>
      <c r="H252" s="35"/>
    </row>
    <row r="253" spans="1:8" x14ac:dyDescent="0.25">
      <c r="A253" s="39"/>
      <c r="B253" s="35"/>
      <c r="C253" s="35"/>
      <c r="D253" s="35"/>
      <c r="E253" s="35"/>
      <c r="F253" s="35"/>
      <c r="G253" s="35"/>
      <c r="H253" s="35"/>
    </row>
    <row r="254" spans="1:8" x14ac:dyDescent="0.25">
      <c r="A254" s="39"/>
      <c r="B254" s="35"/>
      <c r="C254" s="35"/>
      <c r="D254" s="35"/>
      <c r="E254" s="35"/>
      <c r="F254" s="35"/>
      <c r="G254" s="35"/>
      <c r="H254" s="35"/>
    </row>
    <row r="255" spans="1:8" x14ac:dyDescent="0.25">
      <c r="A255" s="39"/>
      <c r="B255" s="35"/>
      <c r="C255" s="35"/>
      <c r="D255" s="35"/>
      <c r="E255" s="35"/>
      <c r="F255" s="35"/>
      <c r="G255" s="35"/>
      <c r="H255" s="35"/>
    </row>
    <row r="256" spans="1:8" x14ac:dyDescent="0.25">
      <c r="A256" s="39"/>
      <c r="B256" s="35"/>
      <c r="C256" s="35"/>
      <c r="D256" s="35"/>
      <c r="E256" s="35"/>
      <c r="F256" s="35"/>
      <c r="G256" s="35"/>
      <c r="H256" s="35"/>
    </row>
    <row r="257" spans="1:8" x14ac:dyDescent="0.25">
      <c r="A257" s="39"/>
      <c r="B257" s="35"/>
      <c r="C257" s="35"/>
      <c r="D257" s="35"/>
      <c r="E257" s="35"/>
      <c r="F257" s="35"/>
      <c r="G257" s="35"/>
      <c r="H257" s="35"/>
    </row>
    <row r="258" spans="1:8" x14ac:dyDescent="0.25">
      <c r="A258" s="39"/>
      <c r="B258" s="35"/>
      <c r="C258" s="35"/>
      <c r="D258" s="35"/>
      <c r="E258" s="35"/>
      <c r="F258" s="35"/>
      <c r="G258" s="35"/>
      <c r="H258" s="35"/>
    </row>
    <row r="259" spans="1:8" x14ac:dyDescent="0.25">
      <c r="A259" s="39"/>
      <c r="B259" s="35"/>
      <c r="C259" s="35"/>
      <c r="D259" s="35"/>
      <c r="E259" s="35"/>
      <c r="F259" s="35"/>
      <c r="G259" s="35"/>
      <c r="H259" s="35"/>
    </row>
    <row r="260" spans="1:8" x14ac:dyDescent="0.25">
      <c r="A260" s="39"/>
      <c r="B260" s="35"/>
      <c r="C260" s="35"/>
      <c r="D260" s="35"/>
      <c r="E260" s="35"/>
      <c r="F260" s="35"/>
      <c r="G260" s="35"/>
      <c r="H260" s="35"/>
    </row>
    <row r="261" spans="1:8" x14ac:dyDescent="0.25">
      <c r="A261" s="39"/>
      <c r="B261" s="35"/>
      <c r="C261" s="35"/>
      <c r="D261" s="35"/>
      <c r="E261" s="35"/>
      <c r="F261" s="35"/>
      <c r="G261" s="35"/>
      <c r="H261" s="35"/>
    </row>
    <row r="262" spans="1:8" x14ac:dyDescent="0.25">
      <c r="A262" s="39"/>
      <c r="B262" s="35"/>
      <c r="C262" s="35"/>
      <c r="D262" s="35"/>
      <c r="E262" s="35"/>
      <c r="F262" s="35"/>
      <c r="G262" s="35"/>
      <c r="H262" s="35"/>
    </row>
    <row r="263" spans="1:8" x14ac:dyDescent="0.25">
      <c r="A263" s="39"/>
      <c r="B263" s="35"/>
      <c r="C263" s="35"/>
      <c r="D263" s="35"/>
      <c r="E263" s="35"/>
      <c r="F263" s="35"/>
      <c r="G263" s="35"/>
      <c r="H263" s="35"/>
    </row>
    <row r="264" spans="1:8" x14ac:dyDescent="0.25">
      <c r="A264" s="39"/>
      <c r="B264" s="35"/>
      <c r="C264" s="35"/>
      <c r="D264" s="35"/>
      <c r="E264" s="35"/>
      <c r="F264" s="35"/>
      <c r="G264" s="35"/>
      <c r="H264" s="35"/>
    </row>
    <row r="265" spans="1:8" x14ac:dyDescent="0.25">
      <c r="A265" s="39"/>
      <c r="B265" s="35"/>
      <c r="C265" s="35"/>
      <c r="D265" s="35"/>
      <c r="E265" s="35"/>
      <c r="F265" s="35"/>
      <c r="G265" s="35"/>
      <c r="H265" s="35"/>
    </row>
    <row r="266" spans="1:8" x14ac:dyDescent="0.25">
      <c r="A266" s="39"/>
      <c r="B266" s="35"/>
      <c r="C266" s="35"/>
      <c r="D266" s="35"/>
      <c r="E266" s="35"/>
      <c r="F266" s="35"/>
      <c r="G266" s="35"/>
      <c r="H266" s="35"/>
    </row>
    <row r="267" spans="1:8" x14ac:dyDescent="0.25">
      <c r="A267" s="39"/>
      <c r="B267" s="35"/>
      <c r="C267" s="35"/>
      <c r="D267" s="35"/>
      <c r="E267" s="35"/>
      <c r="F267" s="35"/>
      <c r="G267" s="35"/>
      <c r="H267" s="35"/>
    </row>
    <row r="268" spans="1:8" x14ac:dyDescent="0.25">
      <c r="A268" s="39"/>
      <c r="B268" s="35"/>
      <c r="C268" s="35"/>
      <c r="D268" s="35"/>
      <c r="E268" s="35"/>
      <c r="F268" s="35"/>
      <c r="G268" s="35"/>
      <c r="H268" s="35"/>
    </row>
    <row r="269" spans="1:8" x14ac:dyDescent="0.25">
      <c r="A269" s="39"/>
      <c r="B269" s="35"/>
      <c r="C269" s="35"/>
      <c r="D269" s="35"/>
      <c r="E269" s="35"/>
      <c r="F269" s="35"/>
      <c r="G269" s="35"/>
      <c r="H269" s="35"/>
    </row>
    <row r="270" spans="1:8" x14ac:dyDescent="0.25">
      <c r="A270" s="39"/>
      <c r="B270" s="35"/>
      <c r="C270" s="35"/>
      <c r="D270" s="35"/>
      <c r="E270" s="35"/>
      <c r="F270" s="35"/>
      <c r="G270" s="35"/>
      <c r="H270" s="35"/>
    </row>
    <row r="271" spans="1:8" x14ac:dyDescent="0.25">
      <c r="A271" s="39"/>
      <c r="B271" s="35"/>
      <c r="C271" s="35"/>
      <c r="D271" s="35"/>
      <c r="E271" s="35"/>
      <c r="F271" s="35"/>
      <c r="G271" s="35"/>
      <c r="H271" s="35"/>
    </row>
    <row r="272" spans="1:8" x14ac:dyDescent="0.25">
      <c r="A272" s="39"/>
      <c r="B272" s="35"/>
      <c r="C272" s="35"/>
      <c r="D272" s="35"/>
      <c r="E272" s="35"/>
      <c r="F272" s="35"/>
      <c r="G272" s="35"/>
      <c r="H272" s="35"/>
    </row>
    <row r="273" spans="1:8" x14ac:dyDescent="0.25">
      <c r="A273" s="39"/>
      <c r="B273" s="35"/>
      <c r="C273" s="35"/>
      <c r="D273" s="35"/>
      <c r="E273" s="35"/>
      <c r="F273" s="35"/>
      <c r="G273" s="35"/>
      <c r="H273" s="35"/>
    </row>
    <row r="274" spans="1:8" x14ac:dyDescent="0.25">
      <c r="A274" s="39"/>
      <c r="B274" s="35"/>
      <c r="C274" s="35"/>
      <c r="D274" s="35"/>
      <c r="E274" s="35"/>
      <c r="F274" s="35"/>
      <c r="G274" s="35"/>
      <c r="H274" s="35"/>
    </row>
    <row r="275" spans="1:8" x14ac:dyDescent="0.25">
      <c r="A275" s="39"/>
      <c r="B275" s="35"/>
      <c r="C275" s="35"/>
      <c r="D275" s="35"/>
      <c r="E275" s="35"/>
      <c r="F275" s="35"/>
      <c r="G275" s="35"/>
      <c r="H275" s="35"/>
    </row>
    <row r="276" spans="1:8" x14ac:dyDescent="0.25">
      <c r="A276" s="39"/>
      <c r="B276" s="35"/>
      <c r="C276" s="35"/>
      <c r="D276" s="35"/>
      <c r="E276" s="35"/>
      <c r="F276" s="35"/>
      <c r="G276" s="35"/>
      <c r="H276" s="35"/>
    </row>
    <row r="277" spans="1:8" x14ac:dyDescent="0.25">
      <c r="A277" s="39"/>
      <c r="B277" s="35"/>
      <c r="C277" s="35"/>
      <c r="D277" s="35"/>
      <c r="E277" s="35"/>
      <c r="F277" s="35"/>
      <c r="G277" s="35"/>
      <c r="H277" s="35"/>
    </row>
    <row r="278" spans="1:8" x14ac:dyDescent="0.25">
      <c r="A278" s="39"/>
      <c r="B278" s="35"/>
      <c r="C278" s="35"/>
      <c r="D278" s="35"/>
      <c r="E278" s="35"/>
      <c r="F278" s="35"/>
      <c r="G278" s="35"/>
      <c r="H278" s="35"/>
    </row>
    <row r="279" spans="1:8" x14ac:dyDescent="0.25">
      <c r="A279" s="39"/>
      <c r="B279" s="35"/>
      <c r="C279" s="35"/>
      <c r="D279" s="35"/>
      <c r="E279" s="35"/>
      <c r="F279" s="35"/>
      <c r="G279" s="35"/>
      <c r="H279" s="35"/>
    </row>
    <row r="280" spans="1:8" x14ac:dyDescent="0.25">
      <c r="A280" s="39"/>
      <c r="B280" s="35"/>
      <c r="C280" s="35"/>
      <c r="D280" s="35"/>
      <c r="E280" s="35"/>
      <c r="F280" s="35"/>
      <c r="G280" s="35"/>
      <c r="H280" s="35"/>
    </row>
    <row r="281" spans="1:8" x14ac:dyDescent="0.25">
      <c r="A281" s="39"/>
      <c r="B281" s="35"/>
      <c r="C281" s="35"/>
      <c r="D281" s="35"/>
      <c r="E281" s="35"/>
      <c r="F281" s="35"/>
      <c r="G281" s="35"/>
      <c r="H281" s="35"/>
    </row>
    <row r="282" spans="1:8" x14ac:dyDescent="0.25">
      <c r="A282" s="39"/>
      <c r="B282" s="35"/>
      <c r="C282" s="35"/>
      <c r="D282" s="35"/>
      <c r="E282" s="35"/>
      <c r="F282" s="35"/>
      <c r="G282" s="35"/>
      <c r="H282" s="35"/>
    </row>
    <row r="283" spans="1:8" x14ac:dyDescent="0.25">
      <c r="A283" s="39"/>
      <c r="B283" s="35"/>
      <c r="C283" s="35"/>
      <c r="D283" s="35"/>
      <c r="E283" s="35"/>
      <c r="F283" s="35"/>
      <c r="G283" s="35"/>
      <c r="H283" s="35"/>
    </row>
    <row r="284" spans="1:8" x14ac:dyDescent="0.25">
      <c r="A284" s="39"/>
      <c r="B284" s="35"/>
      <c r="C284" s="35"/>
      <c r="D284" s="35"/>
      <c r="E284" s="35"/>
      <c r="F284" s="35"/>
      <c r="G284" s="35"/>
      <c r="H284" s="35"/>
    </row>
    <row r="285" spans="1:8" x14ac:dyDescent="0.25">
      <c r="A285" s="39"/>
      <c r="B285" s="35"/>
      <c r="C285" s="35"/>
      <c r="D285" s="35"/>
      <c r="E285" s="35"/>
      <c r="F285" s="35"/>
      <c r="G285" s="35"/>
      <c r="H285" s="35"/>
    </row>
    <row r="286" spans="1:8" x14ac:dyDescent="0.25">
      <c r="A286" s="39"/>
      <c r="B286" s="35"/>
      <c r="C286" s="35"/>
      <c r="D286" s="35"/>
      <c r="E286" s="35"/>
      <c r="F286" s="35"/>
      <c r="G286" s="35"/>
      <c r="H286" s="35"/>
    </row>
    <row r="287" spans="1:8" x14ac:dyDescent="0.25">
      <c r="A287" s="39"/>
      <c r="B287" s="35"/>
      <c r="C287" s="35"/>
      <c r="D287" s="35"/>
      <c r="E287" s="35"/>
      <c r="F287" s="35"/>
      <c r="G287" s="35"/>
      <c r="H287" s="35"/>
    </row>
    <row r="288" spans="1:8" x14ac:dyDescent="0.25">
      <c r="A288" s="39"/>
      <c r="B288" s="35"/>
      <c r="C288" s="35"/>
      <c r="D288" s="35"/>
      <c r="E288" s="35"/>
      <c r="F288" s="35"/>
      <c r="G288" s="35"/>
      <c r="H288" s="35"/>
    </row>
    <row r="289" spans="1:8" x14ac:dyDescent="0.25">
      <c r="A289" s="39"/>
      <c r="B289" s="35"/>
      <c r="C289" s="35"/>
      <c r="D289" s="35"/>
      <c r="E289" s="35"/>
      <c r="F289" s="35"/>
      <c r="G289" s="35"/>
      <c r="H289" s="35"/>
    </row>
    <row r="290" spans="1:8" x14ac:dyDescent="0.25">
      <c r="A290" s="39"/>
      <c r="B290" s="35"/>
      <c r="C290" s="35"/>
      <c r="D290" s="35"/>
      <c r="E290" s="35"/>
      <c r="F290" s="35"/>
      <c r="G290" s="35"/>
      <c r="H290" s="35"/>
    </row>
    <row r="291" spans="1:8" x14ac:dyDescent="0.25">
      <c r="A291" s="39"/>
      <c r="B291" s="35"/>
      <c r="C291" s="35"/>
      <c r="D291" s="35"/>
      <c r="E291" s="35"/>
      <c r="F291" s="35"/>
      <c r="G291" s="35"/>
      <c r="H291" s="35"/>
    </row>
    <row r="292" spans="1:8" x14ac:dyDescent="0.25">
      <c r="A292" s="39"/>
      <c r="B292" s="35"/>
      <c r="C292" s="35"/>
      <c r="D292" s="35"/>
      <c r="E292" s="35"/>
      <c r="F292" s="35"/>
      <c r="G292" s="35"/>
      <c r="H292" s="35"/>
    </row>
    <row r="293" spans="1:8" x14ac:dyDescent="0.25">
      <c r="A293" s="39"/>
      <c r="B293" s="35"/>
      <c r="C293" s="35"/>
      <c r="D293" s="35"/>
      <c r="E293" s="35"/>
      <c r="F293" s="35"/>
      <c r="G293" s="35"/>
      <c r="H293" s="35"/>
    </row>
    <row r="294" spans="1:8" x14ac:dyDescent="0.25">
      <c r="A294" s="39"/>
      <c r="B294" s="35"/>
      <c r="C294" s="35"/>
      <c r="D294" s="35"/>
      <c r="E294" s="35"/>
      <c r="F294" s="35"/>
      <c r="G294" s="35"/>
      <c r="H294" s="35"/>
    </row>
    <row r="295" spans="1:8" x14ac:dyDescent="0.25">
      <c r="A295" s="39"/>
      <c r="B295" s="35"/>
      <c r="C295" s="35"/>
      <c r="D295" s="35"/>
      <c r="E295" s="35"/>
      <c r="F295" s="35"/>
      <c r="G295" s="35"/>
      <c r="H295" s="35"/>
    </row>
    <row r="296" spans="1:8" x14ac:dyDescent="0.25">
      <c r="A296" s="39"/>
      <c r="B296" s="35"/>
      <c r="C296" s="35"/>
      <c r="D296" s="35"/>
      <c r="E296" s="35"/>
      <c r="F296" s="35"/>
      <c r="G296" s="35"/>
      <c r="H296" s="35"/>
    </row>
    <row r="297" spans="1:8" x14ac:dyDescent="0.25">
      <c r="A297" s="39"/>
      <c r="B297" s="35"/>
      <c r="C297" s="35"/>
      <c r="D297" s="35"/>
      <c r="E297" s="35"/>
      <c r="F297" s="35"/>
      <c r="G297" s="35"/>
      <c r="H297" s="35"/>
    </row>
    <row r="298" spans="1:8" x14ac:dyDescent="0.25">
      <c r="A298" s="39"/>
      <c r="B298" s="35"/>
      <c r="C298" s="35"/>
      <c r="D298" s="35"/>
      <c r="E298" s="35"/>
      <c r="F298" s="35"/>
      <c r="G298" s="35"/>
      <c r="H298" s="35"/>
    </row>
    <row r="299" spans="1:8" x14ac:dyDescent="0.25">
      <c r="A299" s="39"/>
      <c r="B299" s="35"/>
      <c r="C299" s="35"/>
      <c r="D299" s="35"/>
      <c r="E299" s="35"/>
      <c r="F299" s="35"/>
      <c r="G299" s="35"/>
      <c r="H299" s="35"/>
    </row>
    <row r="300" spans="1:8" x14ac:dyDescent="0.25">
      <c r="A300" s="39"/>
      <c r="B300" s="35"/>
      <c r="C300" s="35"/>
      <c r="D300" s="35"/>
      <c r="E300" s="35"/>
      <c r="F300" s="35"/>
      <c r="G300" s="35"/>
      <c r="H300" s="35"/>
    </row>
    <row r="301" spans="1:8" x14ac:dyDescent="0.25">
      <c r="A301" s="39"/>
      <c r="B301" s="35"/>
      <c r="C301" s="35"/>
      <c r="D301" s="35"/>
      <c r="E301" s="35"/>
      <c r="F301" s="35"/>
      <c r="G301" s="35"/>
      <c r="H301" s="35"/>
    </row>
    <row r="302" spans="1:8" x14ac:dyDescent="0.25">
      <c r="A302" s="39"/>
      <c r="B302" s="35"/>
      <c r="C302" s="35"/>
      <c r="D302" s="35"/>
      <c r="E302" s="35"/>
      <c r="F302" s="35"/>
      <c r="G302" s="35"/>
      <c r="H302" s="35"/>
    </row>
    <row r="303" spans="1:8" x14ac:dyDescent="0.25">
      <c r="A303" s="39"/>
      <c r="B303" s="35"/>
      <c r="C303" s="35"/>
      <c r="D303" s="35"/>
      <c r="E303" s="35"/>
      <c r="F303" s="35"/>
      <c r="G303" s="35"/>
      <c r="H303" s="35"/>
    </row>
    <row r="304" spans="1:8" x14ac:dyDescent="0.25">
      <c r="A304" s="39"/>
      <c r="B304" s="35"/>
      <c r="C304" s="35"/>
      <c r="D304" s="35"/>
      <c r="E304" s="35"/>
      <c r="F304" s="35"/>
      <c r="G304" s="35"/>
      <c r="H304" s="35"/>
    </row>
    <row r="305" spans="1:8" x14ac:dyDescent="0.25">
      <c r="A305" s="39"/>
      <c r="B305" s="35"/>
      <c r="C305" s="35"/>
      <c r="D305" s="35"/>
      <c r="E305" s="35"/>
      <c r="F305" s="35"/>
      <c r="G305" s="35"/>
      <c r="H305" s="35"/>
    </row>
    <row r="306" spans="1:8" x14ac:dyDescent="0.25">
      <c r="A306" s="39"/>
      <c r="B306" s="35"/>
      <c r="C306" s="35"/>
      <c r="D306" s="35"/>
      <c r="E306" s="35"/>
      <c r="F306" s="35"/>
      <c r="G306" s="35"/>
      <c r="H306" s="35"/>
    </row>
    <row r="307" spans="1:8" x14ac:dyDescent="0.25">
      <c r="A307" s="39"/>
      <c r="B307" s="35"/>
      <c r="C307" s="35"/>
      <c r="D307" s="35"/>
      <c r="E307" s="35"/>
      <c r="F307" s="35"/>
      <c r="G307" s="35"/>
      <c r="H307" s="35"/>
    </row>
    <row r="308" spans="1:8" x14ac:dyDescent="0.25">
      <c r="A308" s="39"/>
      <c r="B308" s="35"/>
      <c r="C308" s="35"/>
      <c r="D308" s="35"/>
      <c r="E308" s="35"/>
      <c r="F308" s="35"/>
      <c r="G308" s="35"/>
      <c r="H308" s="35"/>
    </row>
    <row r="309" spans="1:8" x14ac:dyDescent="0.25">
      <c r="A309" s="39"/>
      <c r="B309" s="35"/>
      <c r="C309" s="35"/>
      <c r="D309" s="35"/>
      <c r="E309" s="35"/>
      <c r="F309" s="35"/>
      <c r="G309" s="35"/>
      <c r="H309" s="35"/>
    </row>
    <row r="310" spans="1:8" x14ac:dyDescent="0.25">
      <c r="A310" s="39"/>
      <c r="B310" s="35"/>
      <c r="C310" s="35"/>
      <c r="D310" s="35"/>
      <c r="E310" s="35"/>
      <c r="F310" s="35"/>
      <c r="G310" s="35"/>
      <c r="H310" s="35"/>
    </row>
    <row r="311" spans="1:8" x14ac:dyDescent="0.25">
      <c r="A311" s="39"/>
      <c r="B311" s="35"/>
      <c r="C311" s="35"/>
      <c r="D311" s="35"/>
      <c r="E311" s="35"/>
      <c r="F311" s="35"/>
      <c r="G311" s="35"/>
      <c r="H311" s="35"/>
    </row>
    <row r="312" spans="1:8" x14ac:dyDescent="0.25">
      <c r="A312" s="39"/>
      <c r="B312" s="35"/>
      <c r="C312" s="35"/>
      <c r="D312" s="35"/>
      <c r="E312" s="35"/>
      <c r="F312" s="35"/>
      <c r="G312" s="35"/>
      <c r="H312" s="35"/>
    </row>
    <row r="313" spans="1:8" x14ac:dyDescent="0.25">
      <c r="A313" s="39"/>
      <c r="B313" s="35"/>
      <c r="C313" s="35"/>
      <c r="D313" s="35"/>
      <c r="E313" s="35"/>
      <c r="F313" s="35"/>
      <c r="G313" s="35"/>
      <c r="H313" s="35"/>
    </row>
    <row r="314" spans="1:8" x14ac:dyDescent="0.25">
      <c r="A314" s="39"/>
      <c r="B314" s="35"/>
      <c r="C314" s="35"/>
      <c r="D314" s="35"/>
      <c r="E314" s="35"/>
      <c r="F314" s="35"/>
      <c r="G314" s="35"/>
      <c r="H314" s="35"/>
    </row>
    <row r="315" spans="1:8" x14ac:dyDescent="0.25">
      <c r="A315" s="39"/>
      <c r="B315" s="35"/>
      <c r="C315" s="35"/>
      <c r="D315" s="35"/>
      <c r="E315" s="35"/>
      <c r="F315" s="35"/>
      <c r="G315" s="35"/>
      <c r="H315" s="35"/>
    </row>
    <row r="316" spans="1:8" x14ac:dyDescent="0.25">
      <c r="A316" s="39"/>
      <c r="B316" s="35"/>
      <c r="C316" s="35"/>
      <c r="D316" s="35"/>
      <c r="E316" s="35"/>
      <c r="F316" s="35"/>
      <c r="G316" s="35"/>
      <c r="H316" s="35"/>
    </row>
    <row r="317" spans="1:8" x14ac:dyDescent="0.25">
      <c r="A317" s="39"/>
      <c r="B317" s="35"/>
      <c r="C317" s="35"/>
      <c r="D317" s="35"/>
      <c r="E317" s="35"/>
      <c r="F317" s="35"/>
      <c r="G317" s="35"/>
      <c r="H317" s="35"/>
    </row>
    <row r="318" spans="1:8" x14ac:dyDescent="0.25">
      <c r="A318" s="39"/>
      <c r="B318" s="35"/>
      <c r="C318" s="35"/>
      <c r="D318" s="35"/>
      <c r="E318" s="35"/>
      <c r="F318" s="35"/>
      <c r="G318" s="35"/>
      <c r="H318" s="35"/>
    </row>
    <row r="319" spans="1:8" x14ac:dyDescent="0.25">
      <c r="A319" s="39"/>
      <c r="B319" s="35"/>
      <c r="C319" s="35"/>
      <c r="D319" s="35"/>
      <c r="E319" s="35"/>
      <c r="F319" s="35"/>
      <c r="G319" s="35"/>
      <c r="H319" s="35"/>
    </row>
    <row r="320" spans="1:8" x14ac:dyDescent="0.25">
      <c r="A320" s="39"/>
      <c r="B320" s="35"/>
      <c r="C320" s="35"/>
      <c r="D320" s="35"/>
      <c r="E320" s="35"/>
      <c r="F320" s="35"/>
      <c r="G320" s="35"/>
      <c r="H320" s="35"/>
    </row>
    <row r="321" spans="1:8" x14ac:dyDescent="0.25">
      <c r="A321" s="39"/>
      <c r="B321" s="35"/>
      <c r="C321" s="35"/>
      <c r="D321" s="35"/>
      <c r="E321" s="35"/>
      <c r="F321" s="35"/>
      <c r="G321" s="35"/>
      <c r="H321" s="35"/>
    </row>
    <row r="322" spans="1:8" x14ac:dyDescent="0.25">
      <c r="A322" s="39"/>
      <c r="B322" s="35"/>
      <c r="C322" s="35"/>
      <c r="D322" s="35"/>
      <c r="E322" s="35"/>
      <c r="F322" s="35"/>
      <c r="G322" s="35"/>
      <c r="H322" s="35"/>
    </row>
    <row r="323" spans="1:8" x14ac:dyDescent="0.25">
      <c r="A323" s="39"/>
      <c r="B323" s="35"/>
      <c r="C323" s="35"/>
      <c r="D323" s="35"/>
      <c r="E323" s="35"/>
      <c r="F323" s="35"/>
      <c r="G323" s="35"/>
      <c r="H323" s="35"/>
    </row>
    <row r="324" spans="1:8" x14ac:dyDescent="0.25">
      <c r="A324" s="39"/>
      <c r="B324" s="35"/>
      <c r="C324" s="35"/>
      <c r="D324" s="35"/>
      <c r="E324" s="35"/>
      <c r="F324" s="35"/>
      <c r="G324" s="35"/>
      <c r="H324" s="35"/>
    </row>
    <row r="325" spans="1:8" x14ac:dyDescent="0.25">
      <c r="A325" s="39"/>
      <c r="B325" s="35"/>
      <c r="C325" s="35"/>
      <c r="D325" s="35"/>
      <c r="E325" s="35"/>
      <c r="F325" s="35"/>
      <c r="G325" s="35"/>
      <c r="H325" s="35"/>
    </row>
    <row r="326" spans="1:8" x14ac:dyDescent="0.25">
      <c r="A326" s="39"/>
      <c r="B326" s="35"/>
      <c r="C326" s="35"/>
      <c r="D326" s="35"/>
      <c r="E326" s="35"/>
      <c r="F326" s="35"/>
      <c r="G326" s="35"/>
      <c r="H326" s="35"/>
    </row>
    <row r="327" spans="1:8" x14ac:dyDescent="0.25">
      <c r="A327" s="39"/>
      <c r="B327" s="35"/>
      <c r="C327" s="35"/>
      <c r="D327" s="35"/>
      <c r="E327" s="35"/>
      <c r="F327" s="35"/>
      <c r="G327" s="35"/>
      <c r="H327" s="35"/>
    </row>
    <row r="328" spans="1:8" x14ac:dyDescent="0.25">
      <c r="A328" s="39"/>
      <c r="B328" s="35"/>
      <c r="C328" s="35"/>
      <c r="D328" s="35"/>
      <c r="E328" s="35"/>
      <c r="F328" s="35"/>
      <c r="G328" s="35"/>
      <c r="H328" s="35"/>
    </row>
    <row r="329" spans="1:8" x14ac:dyDescent="0.25">
      <c r="A329" s="39"/>
      <c r="B329" s="35"/>
      <c r="C329" s="35"/>
      <c r="D329" s="35"/>
      <c r="E329" s="35"/>
      <c r="F329" s="35"/>
      <c r="G329" s="35"/>
      <c r="H329" s="35"/>
    </row>
    <row r="330" spans="1:8" x14ac:dyDescent="0.25">
      <c r="A330" s="39"/>
      <c r="B330" s="35"/>
      <c r="C330" s="35"/>
      <c r="D330" s="35"/>
      <c r="E330" s="35"/>
      <c r="F330" s="35"/>
      <c r="G330" s="35"/>
      <c r="H330" s="35"/>
    </row>
    <row r="331" spans="1:8" x14ac:dyDescent="0.25">
      <c r="A331" s="39"/>
      <c r="B331" s="35"/>
      <c r="C331" s="35"/>
      <c r="D331" s="35"/>
      <c r="E331" s="35"/>
      <c r="F331" s="35"/>
      <c r="G331" s="35"/>
      <c r="H331" s="35"/>
    </row>
    <row r="332" spans="1:8" x14ac:dyDescent="0.25">
      <c r="A332" s="39"/>
      <c r="B332" s="35"/>
      <c r="C332" s="35"/>
      <c r="D332" s="35"/>
      <c r="E332" s="35"/>
      <c r="F332" s="35"/>
      <c r="G332" s="35"/>
      <c r="H332" s="35"/>
    </row>
    <row r="333" spans="1:8" x14ac:dyDescent="0.25">
      <c r="A333" s="39"/>
      <c r="B333" s="35"/>
      <c r="C333" s="35"/>
      <c r="D333" s="35"/>
      <c r="E333" s="35"/>
      <c r="F333" s="35"/>
      <c r="G333" s="35"/>
      <c r="H333" s="35"/>
    </row>
    <row r="334" spans="1:8" x14ac:dyDescent="0.25">
      <c r="A334" s="39"/>
      <c r="B334" s="35"/>
      <c r="C334" s="35"/>
      <c r="D334" s="35"/>
      <c r="E334" s="35"/>
      <c r="F334" s="35"/>
      <c r="G334" s="35"/>
      <c r="H334" s="35"/>
    </row>
    <row r="335" spans="1:8" x14ac:dyDescent="0.25">
      <c r="A335" s="39"/>
      <c r="B335" s="35"/>
      <c r="C335" s="35"/>
      <c r="D335" s="35"/>
      <c r="E335" s="35"/>
      <c r="F335" s="35"/>
      <c r="G335" s="35"/>
      <c r="H335" s="35"/>
    </row>
    <row r="336" spans="1:8" x14ac:dyDescent="0.25">
      <c r="A336" s="39"/>
      <c r="B336" s="35"/>
      <c r="C336" s="35"/>
      <c r="D336" s="35"/>
      <c r="E336" s="35"/>
      <c r="F336" s="35"/>
      <c r="G336" s="35"/>
      <c r="H336" s="35"/>
    </row>
    <row r="337" spans="1:8" x14ac:dyDescent="0.25">
      <c r="A337" s="39"/>
      <c r="B337" s="35"/>
      <c r="C337" s="35"/>
      <c r="D337" s="35"/>
      <c r="E337" s="35"/>
      <c r="F337" s="35"/>
      <c r="G337" s="35"/>
      <c r="H337" s="35"/>
    </row>
    <row r="338" spans="1:8" x14ac:dyDescent="0.25">
      <c r="A338" s="39"/>
      <c r="B338" s="35"/>
      <c r="C338" s="35"/>
      <c r="D338" s="35"/>
      <c r="E338" s="35"/>
      <c r="F338" s="35"/>
      <c r="G338" s="35"/>
      <c r="H338" s="35"/>
    </row>
    <row r="339" spans="1:8" x14ac:dyDescent="0.25">
      <c r="A339" s="39"/>
      <c r="B339" s="35"/>
      <c r="C339" s="35"/>
      <c r="D339" s="35"/>
      <c r="E339" s="35"/>
      <c r="F339" s="35"/>
      <c r="G339" s="35"/>
      <c r="H339" s="35"/>
    </row>
    <row r="340" spans="1:8" x14ac:dyDescent="0.25">
      <c r="A340" s="39"/>
      <c r="B340" s="35"/>
      <c r="C340" s="35"/>
      <c r="D340" s="35"/>
      <c r="E340" s="35"/>
      <c r="F340" s="35"/>
      <c r="G340" s="35"/>
      <c r="H340" s="35"/>
    </row>
    <row r="341" spans="1:8" x14ac:dyDescent="0.25">
      <c r="A341" s="39"/>
      <c r="B341" s="35"/>
      <c r="C341" s="35"/>
      <c r="D341" s="35"/>
      <c r="E341" s="35"/>
      <c r="F341" s="35"/>
      <c r="G341" s="35"/>
      <c r="H341" s="35"/>
    </row>
    <row r="342" spans="1:8" x14ac:dyDescent="0.25">
      <c r="A342" s="39"/>
      <c r="B342" s="35"/>
      <c r="C342" s="35"/>
      <c r="D342" s="35"/>
      <c r="E342" s="35"/>
      <c r="F342" s="35"/>
      <c r="G342" s="35"/>
      <c r="H342" s="35"/>
    </row>
    <row r="343" spans="1:8" x14ac:dyDescent="0.25">
      <c r="A343" s="39"/>
      <c r="B343" s="35"/>
      <c r="C343" s="35"/>
      <c r="D343" s="35"/>
      <c r="E343" s="35"/>
      <c r="F343" s="35"/>
      <c r="G343" s="35"/>
      <c r="H343" s="35"/>
    </row>
    <row r="344" spans="1:8" x14ac:dyDescent="0.25">
      <c r="A344" s="39"/>
      <c r="B344" s="35"/>
      <c r="C344" s="35"/>
      <c r="D344" s="35"/>
      <c r="E344" s="35"/>
      <c r="F344" s="35"/>
      <c r="G344" s="35"/>
      <c r="H344" s="35"/>
    </row>
    <row r="345" spans="1:8" x14ac:dyDescent="0.25">
      <c r="A345" s="39"/>
      <c r="B345" s="35"/>
      <c r="C345" s="35"/>
      <c r="D345" s="35"/>
      <c r="E345" s="35"/>
      <c r="F345" s="35"/>
      <c r="G345" s="35"/>
      <c r="H345" s="35"/>
    </row>
    <row r="346" spans="1:8" x14ac:dyDescent="0.25">
      <c r="A346" s="39"/>
      <c r="B346" s="35"/>
      <c r="C346" s="35"/>
      <c r="D346" s="35"/>
      <c r="E346" s="35"/>
      <c r="F346" s="35"/>
      <c r="G346" s="35"/>
      <c r="H346" s="35"/>
    </row>
    <row r="347" spans="1:8" x14ac:dyDescent="0.25">
      <c r="A347" s="39"/>
      <c r="B347" s="35"/>
      <c r="C347" s="35"/>
      <c r="D347" s="35"/>
      <c r="E347" s="35"/>
      <c r="F347" s="35"/>
      <c r="G347" s="35"/>
      <c r="H347" s="35"/>
    </row>
    <row r="348" spans="1:8" x14ac:dyDescent="0.25">
      <c r="A348" s="39"/>
      <c r="B348" s="35"/>
      <c r="C348" s="35"/>
      <c r="D348" s="35"/>
      <c r="E348" s="35"/>
      <c r="F348" s="35"/>
      <c r="G348" s="35"/>
      <c r="H348" s="35"/>
    </row>
    <row r="349" spans="1:8" x14ac:dyDescent="0.25">
      <c r="A349" s="39"/>
      <c r="B349" s="35"/>
      <c r="C349" s="35"/>
      <c r="D349" s="35"/>
      <c r="E349" s="35"/>
      <c r="F349" s="35"/>
      <c r="G349" s="35"/>
      <c r="H349" s="35"/>
    </row>
    <row r="350" spans="1:8" x14ac:dyDescent="0.25">
      <c r="A350" s="39"/>
      <c r="B350" s="35"/>
      <c r="C350" s="35"/>
      <c r="D350" s="35"/>
      <c r="E350" s="35"/>
      <c r="F350" s="35"/>
      <c r="G350" s="35"/>
      <c r="H350" s="35"/>
    </row>
    <row r="351" spans="1:8" x14ac:dyDescent="0.25">
      <c r="A351" s="39"/>
      <c r="B351" s="35"/>
      <c r="C351" s="35"/>
      <c r="D351" s="35"/>
      <c r="E351" s="35"/>
      <c r="F351" s="35"/>
      <c r="G351" s="35"/>
      <c r="H351" s="35"/>
    </row>
    <row r="352" spans="1:8" x14ac:dyDescent="0.25">
      <c r="A352" s="39"/>
      <c r="B352" s="35"/>
      <c r="C352" s="35"/>
      <c r="D352" s="35"/>
      <c r="E352" s="35"/>
      <c r="F352" s="35"/>
      <c r="G352" s="35"/>
      <c r="H352" s="35"/>
    </row>
    <row r="353" spans="1:8" x14ac:dyDescent="0.25">
      <c r="A353" s="39"/>
      <c r="B353" s="35"/>
      <c r="C353" s="35"/>
      <c r="D353" s="35"/>
      <c r="E353" s="35"/>
      <c r="F353" s="35"/>
      <c r="G353" s="35"/>
      <c r="H353" s="35"/>
    </row>
    <row r="354" spans="1:8" x14ac:dyDescent="0.25">
      <c r="A354" s="39"/>
      <c r="B354" s="35"/>
      <c r="C354" s="35"/>
      <c r="D354" s="35"/>
      <c r="E354" s="35"/>
      <c r="F354" s="35"/>
      <c r="G354" s="35"/>
      <c r="H354" s="35"/>
    </row>
    <row r="355" spans="1:8" x14ac:dyDescent="0.25">
      <c r="A355" s="39"/>
      <c r="B355" s="35"/>
      <c r="C355" s="35"/>
      <c r="D355" s="35"/>
      <c r="E355" s="35"/>
      <c r="F355" s="35"/>
      <c r="G355" s="35"/>
      <c r="H355" s="35"/>
    </row>
    <row r="356" spans="1:8" x14ac:dyDescent="0.25">
      <c r="A356" s="39"/>
      <c r="B356" s="35"/>
      <c r="C356" s="35"/>
      <c r="D356" s="35"/>
      <c r="E356" s="35"/>
      <c r="F356" s="35"/>
      <c r="G356" s="35"/>
      <c r="H356" s="35"/>
    </row>
    <row r="357" spans="1:8" x14ac:dyDescent="0.25">
      <c r="A357" s="39"/>
      <c r="B357" s="35"/>
      <c r="C357" s="35"/>
      <c r="D357" s="35"/>
      <c r="E357" s="35"/>
      <c r="F357" s="35"/>
      <c r="G357" s="35"/>
      <c r="H357" s="35"/>
    </row>
    <row r="358" spans="1:8" x14ac:dyDescent="0.25">
      <c r="A358" s="39"/>
      <c r="B358" s="35"/>
      <c r="C358" s="35"/>
      <c r="D358" s="35"/>
      <c r="E358" s="35"/>
      <c r="F358" s="35"/>
      <c r="G358" s="35"/>
      <c r="H358" s="35"/>
    </row>
    <row r="359" spans="1:8" x14ac:dyDescent="0.25">
      <c r="A359" s="39"/>
      <c r="B359" s="35"/>
      <c r="C359" s="35"/>
      <c r="D359" s="35"/>
      <c r="E359" s="35"/>
      <c r="F359" s="35"/>
      <c r="G359" s="35"/>
      <c r="H359" s="35"/>
    </row>
    <row r="360" spans="1:8" x14ac:dyDescent="0.25">
      <c r="A360" s="39"/>
      <c r="B360" s="35"/>
      <c r="C360" s="35"/>
      <c r="D360" s="35"/>
      <c r="E360" s="35"/>
      <c r="F360" s="35"/>
      <c r="G360" s="35"/>
      <c r="H360" s="35"/>
    </row>
    <row r="361" spans="1:8" x14ac:dyDescent="0.25">
      <c r="A361" s="39"/>
      <c r="B361" s="35"/>
      <c r="C361" s="35"/>
      <c r="D361" s="35"/>
      <c r="E361" s="35"/>
      <c r="F361" s="35"/>
      <c r="G361" s="35"/>
      <c r="H361" s="35"/>
    </row>
    <row r="362" spans="1:8" x14ac:dyDescent="0.25">
      <c r="A362" s="39"/>
      <c r="B362" s="35"/>
      <c r="C362" s="35"/>
      <c r="D362" s="35"/>
      <c r="E362" s="35"/>
      <c r="F362" s="35"/>
      <c r="G362" s="35"/>
      <c r="H362" s="35"/>
    </row>
    <row r="363" spans="1:8" x14ac:dyDescent="0.25">
      <c r="A363" s="39"/>
      <c r="B363" s="35"/>
      <c r="C363" s="35"/>
      <c r="D363" s="35"/>
      <c r="E363" s="35"/>
      <c r="F363" s="35"/>
      <c r="G363" s="35"/>
      <c r="H363" s="35"/>
    </row>
    <row r="364" spans="1:8" x14ac:dyDescent="0.25">
      <c r="A364" s="39"/>
      <c r="B364" s="35"/>
      <c r="C364" s="35"/>
      <c r="D364" s="35"/>
      <c r="E364" s="35"/>
      <c r="F364" s="35"/>
      <c r="G364" s="35"/>
      <c r="H364" s="35"/>
    </row>
    <row r="365" spans="1:8" x14ac:dyDescent="0.25">
      <c r="A365" s="39"/>
      <c r="B365" s="35"/>
      <c r="C365" s="35"/>
      <c r="D365" s="35"/>
      <c r="E365" s="35"/>
      <c r="F365" s="35"/>
      <c r="G365" s="35"/>
      <c r="H365" s="35"/>
    </row>
    <row r="366" spans="1:8" x14ac:dyDescent="0.25">
      <c r="A366" s="39"/>
      <c r="B366" s="35"/>
      <c r="C366" s="35"/>
      <c r="D366" s="35"/>
      <c r="E366" s="35"/>
      <c r="F366" s="35"/>
      <c r="G366" s="35"/>
      <c r="H366" s="35"/>
    </row>
    <row r="367" spans="1:8" x14ac:dyDescent="0.25">
      <c r="A367" s="39"/>
      <c r="B367" s="35"/>
      <c r="C367" s="35"/>
      <c r="D367" s="35"/>
      <c r="E367" s="35"/>
      <c r="F367" s="35"/>
      <c r="G367" s="35"/>
      <c r="H367" s="35"/>
    </row>
    <row r="368" spans="1:8" x14ac:dyDescent="0.25">
      <c r="A368" s="39"/>
      <c r="B368" s="35"/>
      <c r="C368" s="35"/>
      <c r="D368" s="35"/>
      <c r="E368" s="35"/>
      <c r="F368" s="35"/>
      <c r="G368" s="35"/>
      <c r="H368" s="35"/>
    </row>
    <row r="369" spans="1:8" x14ac:dyDescent="0.25">
      <c r="A369" s="39"/>
      <c r="B369" s="35"/>
      <c r="C369" s="35"/>
      <c r="D369" s="35"/>
      <c r="E369" s="35"/>
      <c r="F369" s="35"/>
      <c r="G369" s="35"/>
      <c r="H369" s="35"/>
    </row>
    <row r="370" spans="1:8" x14ac:dyDescent="0.25">
      <c r="A370" s="39"/>
      <c r="B370" s="35"/>
      <c r="C370" s="35"/>
      <c r="D370" s="35"/>
      <c r="E370" s="35"/>
      <c r="F370" s="35"/>
      <c r="G370" s="35"/>
      <c r="H370" s="35"/>
    </row>
    <row r="371" spans="1:8" x14ac:dyDescent="0.25">
      <c r="A371" s="39"/>
      <c r="B371" s="35"/>
      <c r="C371" s="35"/>
      <c r="D371" s="35"/>
      <c r="E371" s="35"/>
      <c r="F371" s="35"/>
      <c r="G371" s="35"/>
      <c r="H371" s="35"/>
    </row>
    <row r="372" spans="1:8" x14ac:dyDescent="0.25">
      <c r="A372" s="39"/>
      <c r="B372" s="35"/>
      <c r="C372" s="35"/>
      <c r="D372" s="35"/>
      <c r="E372" s="35"/>
      <c r="F372" s="35"/>
      <c r="G372" s="35"/>
      <c r="H372" s="35"/>
    </row>
    <row r="373" spans="1:8" x14ac:dyDescent="0.25">
      <c r="A373" s="39"/>
      <c r="B373" s="35"/>
      <c r="C373" s="35"/>
      <c r="D373" s="35"/>
      <c r="E373" s="35"/>
      <c r="F373" s="35"/>
      <c r="G373" s="35"/>
      <c r="H373" s="35"/>
    </row>
    <row r="374" spans="1:8" x14ac:dyDescent="0.25">
      <c r="A374" s="39"/>
      <c r="B374" s="35"/>
      <c r="C374" s="35"/>
      <c r="D374" s="35"/>
      <c r="E374" s="35"/>
      <c r="F374" s="35"/>
      <c r="G374" s="35"/>
      <c r="H374" s="35"/>
    </row>
    <row r="375" spans="1:8" x14ac:dyDescent="0.25">
      <c r="A375" s="39"/>
      <c r="B375" s="35"/>
      <c r="C375" s="35"/>
      <c r="D375" s="35"/>
      <c r="E375" s="35"/>
      <c r="F375" s="35"/>
      <c r="G375" s="35"/>
      <c r="H375" s="35"/>
    </row>
    <row r="376" spans="1:8" x14ac:dyDescent="0.25">
      <c r="A376" s="39"/>
      <c r="B376" s="35"/>
      <c r="C376" s="35"/>
      <c r="D376" s="35"/>
      <c r="E376" s="35"/>
      <c r="F376" s="35"/>
      <c r="G376" s="35"/>
      <c r="H376" s="35"/>
    </row>
    <row r="377" spans="1:8" x14ac:dyDescent="0.25">
      <c r="A377" s="39"/>
      <c r="B377" s="35"/>
      <c r="C377" s="35"/>
      <c r="D377" s="35"/>
      <c r="E377" s="35"/>
      <c r="F377" s="35"/>
      <c r="G377" s="35"/>
      <c r="H377" s="35"/>
    </row>
    <row r="378" spans="1:8" x14ac:dyDescent="0.25">
      <c r="A378" s="39"/>
      <c r="B378" s="35"/>
      <c r="C378" s="35"/>
      <c r="D378" s="35"/>
      <c r="E378" s="35"/>
      <c r="F378" s="35"/>
      <c r="G378" s="35"/>
      <c r="H378" s="35"/>
    </row>
    <row r="379" spans="1:8" x14ac:dyDescent="0.25">
      <c r="A379" s="39"/>
      <c r="B379" s="35"/>
      <c r="C379" s="35"/>
      <c r="D379" s="35"/>
      <c r="E379" s="35"/>
      <c r="F379" s="35"/>
      <c r="G379" s="35"/>
      <c r="H379" s="35"/>
    </row>
    <row r="380" spans="1:8" x14ac:dyDescent="0.25">
      <c r="A380" s="39"/>
      <c r="B380" s="35"/>
      <c r="C380" s="35"/>
      <c r="D380" s="35"/>
      <c r="E380" s="35"/>
      <c r="F380" s="35"/>
      <c r="G380" s="35"/>
      <c r="H380" s="35"/>
    </row>
    <row r="381" spans="1:8" x14ac:dyDescent="0.25">
      <c r="A381" s="39"/>
      <c r="B381" s="35"/>
      <c r="C381" s="35"/>
      <c r="D381" s="35"/>
      <c r="E381" s="35"/>
      <c r="F381" s="35"/>
      <c r="G381" s="35"/>
      <c r="H381" s="35"/>
    </row>
    <row r="382" spans="1:8" x14ac:dyDescent="0.25">
      <c r="A382" s="39"/>
      <c r="B382" s="35"/>
      <c r="C382" s="35"/>
      <c r="D382" s="35"/>
      <c r="E382" s="35"/>
      <c r="F382" s="35"/>
      <c r="G382" s="35"/>
      <c r="H382" s="35"/>
    </row>
    <row r="383" spans="1:8" x14ac:dyDescent="0.25">
      <c r="A383" s="39"/>
      <c r="B383" s="35"/>
      <c r="C383" s="35"/>
      <c r="D383" s="35"/>
      <c r="E383" s="35"/>
      <c r="F383" s="35"/>
      <c r="G383" s="35"/>
      <c r="H383" s="35"/>
    </row>
    <row r="384" spans="1:8" x14ac:dyDescent="0.25">
      <c r="A384" s="39"/>
      <c r="B384" s="35"/>
      <c r="C384" s="35"/>
      <c r="D384" s="35"/>
      <c r="E384" s="35"/>
      <c r="F384" s="35"/>
      <c r="G384" s="35"/>
      <c r="H384" s="35"/>
    </row>
    <row r="385" spans="1:8" x14ac:dyDescent="0.25">
      <c r="A385" s="39"/>
      <c r="B385" s="35"/>
      <c r="C385" s="35"/>
      <c r="D385" s="35"/>
      <c r="E385" s="35"/>
      <c r="F385" s="35"/>
      <c r="G385" s="35"/>
      <c r="H385" s="35"/>
    </row>
    <row r="386" spans="1:8" x14ac:dyDescent="0.25">
      <c r="A386" s="39"/>
      <c r="B386" s="35"/>
      <c r="C386" s="35"/>
      <c r="D386" s="35"/>
      <c r="E386" s="35"/>
      <c r="F386" s="35"/>
      <c r="G386" s="35"/>
      <c r="H386" s="35"/>
    </row>
    <row r="387" spans="1:8" x14ac:dyDescent="0.25">
      <c r="A387" s="39"/>
      <c r="B387" s="35"/>
      <c r="C387" s="35"/>
      <c r="D387" s="35"/>
      <c r="E387" s="35"/>
      <c r="F387" s="35"/>
      <c r="G387" s="35"/>
      <c r="H387" s="35"/>
    </row>
    <row r="388" spans="1:8" x14ac:dyDescent="0.25">
      <c r="A388" s="39"/>
      <c r="B388" s="35"/>
      <c r="C388" s="35"/>
      <c r="D388" s="35"/>
      <c r="E388" s="35"/>
      <c r="F388" s="35"/>
      <c r="G388" s="35"/>
      <c r="H388" s="35"/>
    </row>
    <row r="389" spans="1:8" x14ac:dyDescent="0.25">
      <c r="A389" s="39"/>
      <c r="B389" s="35"/>
      <c r="C389" s="35"/>
      <c r="D389" s="35"/>
      <c r="E389" s="35"/>
      <c r="F389" s="35"/>
      <c r="G389" s="35"/>
      <c r="H389" s="35"/>
    </row>
    <row r="390" spans="1:8" x14ac:dyDescent="0.25">
      <c r="A390" s="39"/>
      <c r="B390" s="35"/>
      <c r="C390" s="35"/>
      <c r="D390" s="35"/>
      <c r="E390" s="35"/>
      <c r="F390" s="35"/>
      <c r="G390" s="35"/>
      <c r="H390" s="35"/>
    </row>
    <row r="391" spans="1:8" x14ac:dyDescent="0.25">
      <c r="A391" s="39"/>
      <c r="B391" s="35"/>
      <c r="C391" s="35"/>
      <c r="D391" s="35"/>
      <c r="E391" s="35"/>
      <c r="F391" s="35"/>
      <c r="G391" s="35"/>
      <c r="H391" s="35"/>
    </row>
    <row r="392" spans="1:8" x14ac:dyDescent="0.25">
      <c r="A392" s="39"/>
      <c r="B392" s="35"/>
      <c r="C392" s="35"/>
      <c r="D392" s="35"/>
      <c r="E392" s="35"/>
      <c r="F392" s="35"/>
      <c r="G392" s="35"/>
      <c r="H392" s="35"/>
    </row>
    <row r="393" spans="1:8" x14ac:dyDescent="0.25">
      <c r="A393" s="39"/>
      <c r="B393" s="35"/>
      <c r="C393" s="35"/>
      <c r="D393" s="35"/>
      <c r="E393" s="35"/>
      <c r="F393" s="35"/>
      <c r="G393" s="35"/>
      <c r="H393" s="35"/>
    </row>
    <row r="394" spans="1:8" x14ac:dyDescent="0.25">
      <c r="A394" s="39"/>
      <c r="B394" s="35"/>
      <c r="C394" s="35"/>
      <c r="D394" s="35"/>
      <c r="E394" s="35"/>
      <c r="F394" s="35"/>
      <c r="G394" s="35"/>
      <c r="H394" s="35"/>
    </row>
    <row r="395" spans="1:8" x14ac:dyDescent="0.25">
      <c r="A395" s="39"/>
      <c r="B395" s="35"/>
      <c r="C395" s="35"/>
      <c r="D395" s="35"/>
      <c r="E395" s="35"/>
      <c r="F395" s="35"/>
      <c r="G395" s="35"/>
      <c r="H395" s="35"/>
    </row>
    <row r="396" spans="1:8" x14ac:dyDescent="0.25">
      <c r="A396" s="39"/>
      <c r="B396" s="35"/>
      <c r="C396" s="35"/>
      <c r="D396" s="35"/>
      <c r="E396" s="35"/>
      <c r="F396" s="35"/>
      <c r="G396" s="35"/>
      <c r="H396" s="35"/>
    </row>
    <row r="397" spans="1:8" x14ac:dyDescent="0.25">
      <c r="A397" s="39"/>
      <c r="B397" s="35"/>
      <c r="C397" s="35"/>
      <c r="D397" s="35"/>
      <c r="E397" s="35"/>
      <c r="F397" s="35"/>
      <c r="G397" s="35"/>
      <c r="H397" s="35"/>
    </row>
    <row r="398" spans="1:8" x14ac:dyDescent="0.25">
      <c r="A398" s="39"/>
      <c r="B398" s="35"/>
      <c r="C398" s="35"/>
      <c r="D398" s="35"/>
      <c r="E398" s="35"/>
      <c r="F398" s="35"/>
      <c r="G398" s="35"/>
      <c r="H398" s="35"/>
    </row>
    <row r="399" spans="1:8" x14ac:dyDescent="0.25">
      <c r="A399" s="39"/>
      <c r="B399" s="35"/>
      <c r="C399" s="35"/>
      <c r="D399" s="35"/>
      <c r="E399" s="35"/>
      <c r="F399" s="35"/>
      <c r="G399" s="35"/>
      <c r="H399" s="35"/>
    </row>
    <row r="400" spans="1:8" x14ac:dyDescent="0.25">
      <c r="A400" s="39"/>
      <c r="B400" s="35"/>
      <c r="C400" s="35"/>
      <c r="D400" s="35"/>
      <c r="E400" s="35"/>
      <c r="F400" s="35"/>
      <c r="G400" s="35"/>
      <c r="H400" s="35"/>
    </row>
    <row r="401" spans="1:8" x14ac:dyDescent="0.25">
      <c r="A401" s="39"/>
      <c r="B401" s="35"/>
      <c r="C401" s="35"/>
      <c r="D401" s="35"/>
      <c r="E401" s="35"/>
      <c r="F401" s="35"/>
      <c r="G401" s="35"/>
      <c r="H401" s="35"/>
    </row>
    <row r="402" spans="1:8" x14ac:dyDescent="0.25">
      <c r="A402" s="39"/>
      <c r="B402" s="35"/>
      <c r="C402" s="35"/>
      <c r="D402" s="35"/>
      <c r="E402" s="35"/>
      <c r="F402" s="35"/>
      <c r="G402" s="35"/>
      <c r="H402" s="35"/>
    </row>
    <row r="403" spans="1:8" x14ac:dyDescent="0.25">
      <c r="A403" s="39"/>
      <c r="B403" s="35"/>
      <c r="C403" s="35"/>
      <c r="D403" s="35"/>
      <c r="E403" s="35"/>
      <c r="F403" s="35"/>
      <c r="G403" s="35"/>
      <c r="H403" s="35"/>
    </row>
    <row r="404" spans="1:8" x14ac:dyDescent="0.25">
      <c r="A404" s="39"/>
      <c r="B404" s="35"/>
      <c r="C404" s="35"/>
      <c r="D404" s="35"/>
      <c r="E404" s="35"/>
      <c r="F404" s="35"/>
      <c r="G404" s="35"/>
      <c r="H404" s="35"/>
    </row>
    <row r="405" spans="1:8" x14ac:dyDescent="0.25">
      <c r="A405" s="39"/>
      <c r="B405" s="35"/>
      <c r="C405" s="35"/>
      <c r="D405" s="35"/>
      <c r="E405" s="35"/>
      <c r="F405" s="35"/>
      <c r="G405" s="35"/>
      <c r="H405" s="35"/>
    </row>
    <row r="406" spans="1:8" x14ac:dyDescent="0.25">
      <c r="A406" s="39"/>
      <c r="B406" s="35"/>
      <c r="C406" s="35"/>
      <c r="D406" s="35"/>
      <c r="E406" s="35"/>
      <c r="F406" s="35"/>
      <c r="G406" s="35"/>
      <c r="H406" s="35"/>
    </row>
    <row r="407" spans="1:8" x14ac:dyDescent="0.25">
      <c r="A407" s="39"/>
      <c r="B407" s="35"/>
      <c r="C407" s="35"/>
      <c r="D407" s="35"/>
      <c r="E407" s="35"/>
      <c r="F407" s="35"/>
      <c r="G407" s="35"/>
      <c r="H407" s="35"/>
    </row>
    <row r="408" spans="1:8" x14ac:dyDescent="0.25">
      <c r="A408" s="39"/>
      <c r="B408" s="35"/>
      <c r="C408" s="35"/>
      <c r="D408" s="35"/>
      <c r="E408" s="35"/>
      <c r="F408" s="35"/>
      <c r="G408" s="35"/>
      <c r="H408" s="35"/>
    </row>
    <row r="409" spans="1:8" x14ac:dyDescent="0.25">
      <c r="A409" s="39"/>
      <c r="B409" s="35"/>
      <c r="C409" s="35"/>
      <c r="D409" s="35"/>
      <c r="E409" s="35"/>
      <c r="F409" s="35"/>
      <c r="G409" s="35"/>
      <c r="H409" s="35"/>
    </row>
    <row r="410" spans="1:8" x14ac:dyDescent="0.25">
      <c r="A410" s="39"/>
      <c r="B410" s="35"/>
      <c r="C410" s="35"/>
      <c r="D410" s="35"/>
      <c r="E410" s="35"/>
      <c r="F410" s="35"/>
      <c r="G410" s="35"/>
      <c r="H410" s="35"/>
    </row>
    <row r="411" spans="1:8" x14ac:dyDescent="0.25">
      <c r="A411" s="39"/>
      <c r="B411" s="35"/>
      <c r="C411" s="35"/>
      <c r="D411" s="35"/>
      <c r="E411" s="35"/>
      <c r="F411" s="35"/>
      <c r="G411" s="35"/>
      <c r="H411" s="35"/>
    </row>
    <row r="412" spans="1:8" x14ac:dyDescent="0.25">
      <c r="A412" s="39"/>
      <c r="B412" s="35"/>
      <c r="C412" s="35"/>
      <c r="D412" s="35"/>
      <c r="E412" s="35"/>
      <c r="F412" s="35"/>
      <c r="G412" s="35"/>
      <c r="H412" s="35"/>
    </row>
    <row r="413" spans="1:8" x14ac:dyDescent="0.25">
      <c r="A413" s="39"/>
      <c r="B413" s="35"/>
      <c r="C413" s="35"/>
      <c r="D413" s="35"/>
      <c r="E413" s="35"/>
      <c r="F413" s="35"/>
      <c r="G413" s="35"/>
      <c r="H413" s="35"/>
    </row>
    <row r="414" spans="1:8" x14ac:dyDescent="0.25">
      <c r="A414" s="39"/>
      <c r="B414" s="35"/>
      <c r="C414" s="35"/>
      <c r="D414" s="35"/>
      <c r="E414" s="35"/>
      <c r="F414" s="35"/>
      <c r="G414" s="35"/>
      <c r="H414" s="35"/>
    </row>
    <row r="415" spans="1:8" x14ac:dyDescent="0.25">
      <c r="A415" s="39"/>
      <c r="B415" s="35"/>
      <c r="C415" s="35"/>
      <c r="D415" s="35"/>
      <c r="E415" s="35"/>
      <c r="F415" s="35"/>
      <c r="G415" s="35"/>
      <c r="H415" s="35"/>
    </row>
    <row r="416" spans="1:8" x14ac:dyDescent="0.25">
      <c r="A416" s="39"/>
      <c r="B416" s="35"/>
      <c r="C416" s="35"/>
      <c r="D416" s="35"/>
      <c r="E416" s="35"/>
      <c r="F416" s="35"/>
      <c r="G416" s="35"/>
      <c r="H416" s="35"/>
    </row>
    <row r="417" spans="1:8" x14ac:dyDescent="0.25">
      <c r="A417" s="39"/>
      <c r="B417" s="35"/>
      <c r="C417" s="35"/>
      <c r="D417" s="35"/>
      <c r="E417" s="35"/>
      <c r="F417" s="35"/>
      <c r="G417" s="35"/>
      <c r="H417" s="35"/>
    </row>
    <row r="418" spans="1:8" x14ac:dyDescent="0.25">
      <c r="A418" s="39"/>
      <c r="B418" s="35"/>
      <c r="C418" s="35"/>
      <c r="D418" s="35"/>
      <c r="E418" s="35"/>
      <c r="F418" s="35"/>
      <c r="G418" s="35"/>
      <c r="H418" s="35"/>
    </row>
    <row r="419" spans="1:8" x14ac:dyDescent="0.25">
      <c r="A419" s="39"/>
      <c r="B419" s="35"/>
      <c r="C419" s="35"/>
      <c r="D419" s="35"/>
      <c r="E419" s="35"/>
      <c r="F419" s="35"/>
      <c r="G419" s="35"/>
      <c r="H419" s="35"/>
    </row>
    <row r="420" spans="1:8" x14ac:dyDescent="0.25">
      <c r="A420" s="39"/>
      <c r="B420" s="35"/>
      <c r="C420" s="35"/>
      <c r="D420" s="35"/>
      <c r="E420" s="35"/>
      <c r="F420" s="35"/>
      <c r="G420" s="35"/>
      <c r="H420" s="35"/>
    </row>
    <row r="421" spans="1:8" x14ac:dyDescent="0.25">
      <c r="A421" s="39"/>
      <c r="B421" s="35"/>
      <c r="C421" s="35"/>
      <c r="D421" s="35"/>
      <c r="E421" s="35"/>
      <c r="F421" s="35"/>
      <c r="G421" s="35"/>
      <c r="H421" s="35"/>
    </row>
    <row r="422" spans="1:8" x14ac:dyDescent="0.25">
      <c r="A422" s="39"/>
      <c r="B422" s="35"/>
      <c r="C422" s="35"/>
      <c r="D422" s="35"/>
      <c r="E422" s="35"/>
      <c r="F422" s="35"/>
      <c r="G422" s="35"/>
      <c r="H422" s="35"/>
    </row>
    <row r="423" spans="1:8" x14ac:dyDescent="0.25">
      <c r="A423" s="39"/>
      <c r="B423" s="35"/>
      <c r="C423" s="35"/>
      <c r="D423" s="35"/>
      <c r="E423" s="35"/>
      <c r="F423" s="35"/>
      <c r="G423" s="35"/>
      <c r="H423" s="35"/>
    </row>
    <row r="424" spans="1:8" x14ac:dyDescent="0.25">
      <c r="A424" s="39"/>
      <c r="B424" s="35"/>
      <c r="C424" s="35"/>
      <c r="D424" s="35"/>
      <c r="E424" s="35"/>
      <c r="F424" s="35"/>
      <c r="G424" s="35"/>
      <c r="H424" s="35"/>
    </row>
    <row r="425" spans="1:8" x14ac:dyDescent="0.25">
      <c r="A425" s="39"/>
      <c r="B425" s="35"/>
      <c r="C425" s="35"/>
      <c r="D425" s="35"/>
      <c r="E425" s="35"/>
      <c r="F425" s="35"/>
      <c r="G425" s="35"/>
      <c r="H425" s="35"/>
    </row>
    <row r="426" spans="1:8" x14ac:dyDescent="0.25">
      <c r="A426" s="39"/>
      <c r="B426" s="35"/>
      <c r="C426" s="35"/>
      <c r="D426" s="35"/>
      <c r="E426" s="35"/>
      <c r="F426" s="35"/>
      <c r="G426" s="35"/>
      <c r="H426" s="35"/>
    </row>
    <row r="427" spans="1:8" x14ac:dyDescent="0.25">
      <c r="A427" s="39"/>
      <c r="B427" s="35"/>
      <c r="C427" s="35"/>
      <c r="D427" s="35"/>
      <c r="E427" s="35"/>
      <c r="F427" s="35"/>
      <c r="G427" s="35"/>
      <c r="H427" s="35"/>
    </row>
    <row r="428" spans="1:8" x14ac:dyDescent="0.25">
      <c r="A428" s="39"/>
      <c r="B428" s="35"/>
      <c r="C428" s="35"/>
      <c r="D428" s="35"/>
      <c r="E428" s="35"/>
      <c r="F428" s="35"/>
      <c r="G428" s="35"/>
      <c r="H428" s="35"/>
    </row>
    <row r="429" spans="1:8" x14ac:dyDescent="0.25">
      <c r="A429" s="39"/>
      <c r="B429" s="35"/>
      <c r="C429" s="35"/>
      <c r="D429" s="35"/>
      <c r="E429" s="35"/>
      <c r="F429" s="35"/>
      <c r="G429" s="35"/>
      <c r="H429" s="35"/>
    </row>
    <row r="430" spans="1:8" x14ac:dyDescent="0.25">
      <c r="A430" s="39"/>
      <c r="B430" s="35"/>
      <c r="C430" s="35"/>
      <c r="D430" s="35"/>
      <c r="E430" s="35"/>
      <c r="F430" s="35"/>
      <c r="G430" s="35"/>
      <c r="H430" s="35"/>
    </row>
    <row r="431" spans="1:8" x14ac:dyDescent="0.25">
      <c r="A431" s="39"/>
      <c r="B431" s="35"/>
      <c r="C431" s="35"/>
      <c r="D431" s="35"/>
      <c r="E431" s="35"/>
      <c r="F431" s="35"/>
      <c r="G431" s="35"/>
      <c r="H431" s="35"/>
    </row>
    <row r="432" spans="1:8" x14ac:dyDescent="0.25">
      <c r="A432" s="39"/>
      <c r="B432" s="35"/>
      <c r="C432" s="35"/>
      <c r="D432" s="35"/>
      <c r="E432" s="35"/>
      <c r="F432" s="35"/>
      <c r="G432" s="35"/>
      <c r="H432" s="35"/>
    </row>
    <row r="433" spans="1:8" x14ac:dyDescent="0.25">
      <c r="A433" s="39"/>
      <c r="B433" s="35"/>
      <c r="C433" s="35"/>
      <c r="D433" s="35"/>
      <c r="E433" s="35"/>
      <c r="F433" s="35"/>
      <c r="G433" s="35"/>
      <c r="H433" s="35"/>
    </row>
    <row r="434" spans="1:8" x14ac:dyDescent="0.25">
      <c r="A434" s="39"/>
      <c r="B434" s="35"/>
      <c r="C434" s="35"/>
      <c r="D434" s="35"/>
      <c r="E434" s="35"/>
      <c r="F434" s="35"/>
      <c r="G434" s="35"/>
      <c r="H434" s="35"/>
    </row>
    <row r="435" spans="1:8" x14ac:dyDescent="0.25">
      <c r="A435" s="39"/>
      <c r="B435" s="35"/>
      <c r="C435" s="35"/>
      <c r="D435" s="35"/>
      <c r="E435" s="35"/>
      <c r="F435" s="35"/>
      <c r="G435" s="35"/>
      <c r="H435" s="35"/>
    </row>
    <row r="436" spans="1:8" x14ac:dyDescent="0.25">
      <c r="A436" s="39"/>
      <c r="B436" s="35"/>
      <c r="C436" s="35"/>
      <c r="D436" s="35"/>
      <c r="E436" s="35"/>
      <c r="F436" s="35"/>
      <c r="G436" s="35"/>
      <c r="H436" s="35"/>
    </row>
    <row r="437" spans="1:8" x14ac:dyDescent="0.25">
      <c r="A437" s="39"/>
      <c r="B437" s="35"/>
      <c r="C437" s="35"/>
      <c r="D437" s="35"/>
      <c r="E437" s="35"/>
      <c r="F437" s="35"/>
      <c r="G437" s="35"/>
      <c r="H437" s="35"/>
    </row>
    <row r="438" spans="1:8" x14ac:dyDescent="0.25">
      <c r="A438" s="39"/>
      <c r="B438" s="35"/>
      <c r="C438" s="35"/>
      <c r="D438" s="35"/>
      <c r="E438" s="35"/>
      <c r="F438" s="35"/>
      <c r="G438" s="35"/>
      <c r="H438" s="35"/>
    </row>
    <row r="439" spans="1:8" x14ac:dyDescent="0.25">
      <c r="A439" s="39"/>
      <c r="B439" s="35"/>
      <c r="C439" s="35"/>
      <c r="D439" s="35"/>
      <c r="E439" s="35"/>
      <c r="F439" s="35"/>
      <c r="G439" s="35"/>
      <c r="H439" s="35"/>
    </row>
    <row r="440" spans="1:8" x14ac:dyDescent="0.25">
      <c r="A440" s="39"/>
      <c r="B440" s="35"/>
      <c r="C440" s="35"/>
      <c r="D440" s="35"/>
      <c r="E440" s="35"/>
      <c r="F440" s="35"/>
      <c r="G440" s="35"/>
      <c r="H440" s="35"/>
    </row>
    <row r="441" spans="1:8" x14ac:dyDescent="0.25">
      <c r="A441" s="39"/>
      <c r="B441" s="35"/>
      <c r="C441" s="35"/>
      <c r="D441" s="35"/>
      <c r="E441" s="35"/>
      <c r="F441" s="35"/>
      <c r="G441" s="35"/>
      <c r="H441" s="35"/>
    </row>
    <row r="442" spans="1:8" x14ac:dyDescent="0.25">
      <c r="A442" s="39"/>
      <c r="B442" s="35"/>
      <c r="C442" s="35"/>
      <c r="D442" s="35"/>
      <c r="E442" s="35"/>
      <c r="F442" s="35"/>
      <c r="G442" s="35"/>
      <c r="H442" s="35"/>
    </row>
    <row r="443" spans="1:8" x14ac:dyDescent="0.25">
      <c r="A443" s="39"/>
      <c r="B443" s="35"/>
      <c r="C443" s="35"/>
      <c r="D443" s="35"/>
      <c r="E443" s="35"/>
      <c r="F443" s="35"/>
      <c r="G443" s="35"/>
      <c r="H443" s="35"/>
    </row>
    <row r="444" spans="1:8" x14ac:dyDescent="0.25">
      <c r="A444" s="39"/>
      <c r="B444" s="35"/>
      <c r="C444" s="35"/>
      <c r="D444" s="35"/>
      <c r="E444" s="35"/>
      <c r="F444" s="35"/>
      <c r="G444" s="35"/>
      <c r="H444" s="35"/>
    </row>
    <row r="445" spans="1:8" x14ac:dyDescent="0.25">
      <c r="A445" s="39"/>
      <c r="B445" s="35"/>
      <c r="C445" s="35"/>
      <c r="D445" s="35"/>
      <c r="E445" s="35"/>
      <c r="F445" s="35"/>
      <c r="G445" s="35"/>
      <c r="H445" s="35"/>
    </row>
    <row r="446" spans="1:8" x14ac:dyDescent="0.25">
      <c r="A446" s="39"/>
      <c r="B446" s="35"/>
      <c r="C446" s="35"/>
      <c r="D446" s="35"/>
      <c r="E446" s="35"/>
      <c r="F446" s="35"/>
      <c r="G446" s="35"/>
      <c r="H446" s="35"/>
    </row>
    <row r="447" spans="1:8" x14ac:dyDescent="0.25">
      <c r="A447" s="39"/>
      <c r="B447" s="35"/>
      <c r="C447" s="35"/>
      <c r="D447" s="35"/>
      <c r="E447" s="35"/>
      <c r="F447" s="35"/>
      <c r="G447" s="35"/>
      <c r="H447" s="35"/>
    </row>
    <row r="448" spans="1:8" x14ac:dyDescent="0.25">
      <c r="A448" s="39"/>
      <c r="B448" s="35"/>
      <c r="C448" s="35"/>
      <c r="D448" s="35"/>
      <c r="E448" s="35"/>
      <c r="F448" s="35"/>
      <c r="G448" s="35"/>
      <c r="H448" s="35"/>
    </row>
    <row r="449" spans="1:8" x14ac:dyDescent="0.25">
      <c r="A449" s="39"/>
      <c r="B449" s="35"/>
      <c r="C449" s="35"/>
      <c r="D449" s="35"/>
      <c r="E449" s="35"/>
      <c r="F449" s="35"/>
      <c r="G449" s="35"/>
      <c r="H449" s="35"/>
    </row>
    <row r="450" spans="1:8" x14ac:dyDescent="0.25">
      <c r="A450" s="39"/>
      <c r="B450" s="35"/>
      <c r="C450" s="35"/>
      <c r="D450" s="35"/>
      <c r="E450" s="35"/>
      <c r="F450" s="35"/>
      <c r="G450" s="35"/>
      <c r="H450" s="35"/>
    </row>
    <row r="451" spans="1:8" x14ac:dyDescent="0.25">
      <c r="A451" s="39"/>
      <c r="B451" s="35"/>
      <c r="C451" s="35"/>
      <c r="D451" s="35"/>
      <c r="E451" s="35"/>
      <c r="F451" s="35"/>
      <c r="G451" s="35"/>
      <c r="H451" s="35"/>
    </row>
    <row r="452" spans="1:8" x14ac:dyDescent="0.25">
      <c r="A452" s="39"/>
      <c r="B452" s="35"/>
      <c r="C452" s="35"/>
      <c r="D452" s="35"/>
      <c r="E452" s="35"/>
      <c r="F452" s="35"/>
      <c r="G452" s="35"/>
      <c r="H452" s="35"/>
    </row>
    <row r="453" spans="1:8" x14ac:dyDescent="0.25">
      <c r="A453" s="39"/>
      <c r="B453" s="35"/>
      <c r="C453" s="35"/>
      <c r="D453" s="35"/>
      <c r="E453" s="35"/>
      <c r="F453" s="35"/>
      <c r="G453" s="35"/>
      <c r="H453" s="35"/>
    </row>
    <row r="454" spans="1:8" x14ac:dyDescent="0.25">
      <c r="A454" s="39"/>
      <c r="B454" s="35"/>
      <c r="C454" s="35"/>
      <c r="D454" s="35"/>
      <c r="E454" s="35"/>
      <c r="F454" s="35"/>
      <c r="G454" s="35"/>
      <c r="H454" s="35"/>
    </row>
    <row r="455" spans="1:8" x14ac:dyDescent="0.25">
      <c r="A455" s="39"/>
      <c r="B455" s="35"/>
      <c r="C455" s="35"/>
      <c r="D455" s="35"/>
      <c r="E455" s="35"/>
      <c r="F455" s="35"/>
      <c r="G455" s="35"/>
      <c r="H455" s="35"/>
    </row>
    <row r="456" spans="1:8" x14ac:dyDescent="0.25">
      <c r="A456" s="39"/>
      <c r="B456" s="35"/>
      <c r="C456" s="35"/>
      <c r="D456" s="35"/>
      <c r="E456" s="35"/>
      <c r="F456" s="35"/>
      <c r="G456" s="35"/>
      <c r="H456" s="35"/>
    </row>
    <row r="457" spans="1:8" x14ac:dyDescent="0.25">
      <c r="A457" s="39"/>
      <c r="B457" s="35"/>
      <c r="C457" s="35"/>
      <c r="D457" s="35"/>
      <c r="E457" s="35"/>
      <c r="F457" s="35"/>
      <c r="G457" s="35"/>
      <c r="H457" s="35"/>
    </row>
    <row r="458" spans="1:8" x14ac:dyDescent="0.25">
      <c r="A458" s="39"/>
      <c r="B458" s="35"/>
      <c r="C458" s="35"/>
      <c r="D458" s="35"/>
      <c r="E458" s="35"/>
      <c r="F458" s="35"/>
      <c r="G458" s="35"/>
      <c r="H458" s="35"/>
    </row>
    <row r="459" spans="1:8" x14ac:dyDescent="0.25">
      <c r="A459" s="39"/>
      <c r="B459" s="35"/>
      <c r="C459" s="35"/>
      <c r="D459" s="35"/>
      <c r="E459" s="35"/>
      <c r="F459" s="35"/>
      <c r="G459" s="35"/>
      <c r="H459" s="35"/>
    </row>
    <row r="460" spans="1:8" x14ac:dyDescent="0.25">
      <c r="A460" s="39"/>
      <c r="B460" s="35"/>
      <c r="C460" s="35"/>
      <c r="D460" s="35"/>
      <c r="E460" s="35"/>
      <c r="F460" s="35"/>
      <c r="G460" s="35"/>
      <c r="H460" s="35"/>
    </row>
    <row r="461" spans="1:8" x14ac:dyDescent="0.25">
      <c r="A461" s="39"/>
      <c r="B461" s="35"/>
      <c r="C461" s="35"/>
      <c r="D461" s="35"/>
      <c r="E461" s="35"/>
      <c r="F461" s="35"/>
      <c r="G461" s="35"/>
      <c r="H461" s="35"/>
    </row>
    <row r="462" spans="1:8" x14ac:dyDescent="0.25">
      <c r="A462" s="39"/>
      <c r="B462" s="35"/>
      <c r="C462" s="35"/>
      <c r="D462" s="35"/>
      <c r="E462" s="35"/>
      <c r="F462" s="35"/>
      <c r="G462" s="35"/>
      <c r="H462" s="35"/>
    </row>
    <row r="463" spans="1:8" x14ac:dyDescent="0.25">
      <c r="A463" s="39"/>
      <c r="B463" s="35"/>
      <c r="C463" s="35"/>
      <c r="D463" s="35"/>
      <c r="E463" s="35"/>
      <c r="F463" s="35"/>
      <c r="G463" s="35"/>
      <c r="H463" s="35"/>
    </row>
    <row r="464" spans="1:8" x14ac:dyDescent="0.25">
      <c r="A464" s="39"/>
      <c r="B464" s="35"/>
      <c r="C464" s="35"/>
      <c r="D464" s="35"/>
      <c r="E464" s="35"/>
      <c r="F464" s="35"/>
      <c r="G464" s="35"/>
      <c r="H464" s="35"/>
    </row>
    <row r="465" spans="1:8" x14ac:dyDescent="0.25">
      <c r="A465" s="39"/>
      <c r="B465" s="35"/>
      <c r="C465" s="35"/>
      <c r="D465" s="35"/>
      <c r="E465" s="35"/>
      <c r="F465" s="35"/>
      <c r="G465" s="35"/>
      <c r="H465" s="35"/>
    </row>
    <row r="466" spans="1:8" x14ac:dyDescent="0.25">
      <c r="A466" s="39"/>
      <c r="B466" s="35"/>
      <c r="C466" s="35"/>
      <c r="D466" s="35"/>
      <c r="E466" s="35"/>
      <c r="F466" s="35"/>
      <c r="G466" s="35"/>
      <c r="H466" s="35"/>
    </row>
    <row r="467" spans="1:8" x14ac:dyDescent="0.25">
      <c r="A467" s="39"/>
      <c r="B467" s="35"/>
      <c r="C467" s="35"/>
      <c r="D467" s="35"/>
      <c r="E467" s="35"/>
      <c r="F467" s="35"/>
      <c r="G467" s="35"/>
      <c r="H467" s="35"/>
    </row>
    <row r="468" spans="1:8" x14ac:dyDescent="0.25">
      <c r="A468" s="39"/>
      <c r="B468" s="35"/>
      <c r="C468" s="35"/>
      <c r="D468" s="35"/>
      <c r="E468" s="35"/>
      <c r="F468" s="35"/>
      <c r="G468" s="35"/>
      <c r="H468" s="35"/>
    </row>
    <row r="469" spans="1:8" x14ac:dyDescent="0.25">
      <c r="A469" s="39"/>
      <c r="B469" s="35"/>
      <c r="C469" s="35"/>
      <c r="D469" s="35"/>
      <c r="E469" s="35"/>
      <c r="F469" s="35"/>
      <c r="G469" s="35"/>
      <c r="H469" s="35"/>
    </row>
    <row r="470" spans="1:8" x14ac:dyDescent="0.25">
      <c r="A470" s="39"/>
      <c r="B470" s="35"/>
      <c r="C470" s="35"/>
      <c r="D470" s="35"/>
      <c r="E470" s="35"/>
      <c r="F470" s="35"/>
      <c r="G470" s="35"/>
      <c r="H470" s="35"/>
    </row>
    <row r="471" spans="1:8" x14ac:dyDescent="0.25">
      <c r="A471" s="39"/>
      <c r="B471" s="35"/>
      <c r="C471" s="35"/>
      <c r="D471" s="35"/>
      <c r="E471" s="35"/>
      <c r="F471" s="35"/>
      <c r="G471" s="35"/>
      <c r="H471" s="35"/>
    </row>
    <row r="472" spans="1:8" x14ac:dyDescent="0.25">
      <c r="A472" s="39"/>
      <c r="B472" s="35"/>
      <c r="C472" s="35"/>
      <c r="D472" s="35"/>
      <c r="E472" s="35"/>
      <c r="F472" s="35"/>
      <c r="G472" s="35"/>
      <c r="H472" s="35"/>
    </row>
    <row r="473" spans="1:8" x14ac:dyDescent="0.25">
      <c r="A473" s="39"/>
      <c r="B473" s="35"/>
      <c r="C473" s="35"/>
      <c r="D473" s="35"/>
      <c r="E473" s="35"/>
      <c r="F473" s="35"/>
      <c r="G473" s="35"/>
      <c r="H473" s="35"/>
    </row>
    <row r="474" spans="1:8" x14ac:dyDescent="0.25">
      <c r="A474" s="39"/>
      <c r="B474" s="35"/>
      <c r="C474" s="35"/>
      <c r="D474" s="35"/>
      <c r="E474" s="35"/>
      <c r="F474" s="35"/>
      <c r="G474" s="35"/>
      <c r="H474" s="35"/>
    </row>
    <row r="475" spans="1:8" x14ac:dyDescent="0.25">
      <c r="A475" s="39"/>
      <c r="B475" s="35"/>
      <c r="C475" s="35"/>
      <c r="D475" s="35"/>
      <c r="E475" s="35"/>
      <c r="F475" s="35"/>
      <c r="G475" s="35"/>
      <c r="H475" s="35"/>
    </row>
    <row r="476" spans="1:8" x14ac:dyDescent="0.25">
      <c r="A476" s="39"/>
      <c r="B476" s="35"/>
      <c r="C476" s="35"/>
      <c r="D476" s="35"/>
      <c r="E476" s="35"/>
      <c r="F476" s="35"/>
      <c r="G476" s="35"/>
      <c r="H476" s="35"/>
    </row>
    <row r="477" spans="1:8" x14ac:dyDescent="0.25">
      <c r="A477" s="39"/>
      <c r="B477" s="35"/>
      <c r="C477" s="35"/>
      <c r="D477" s="35"/>
      <c r="E477" s="35"/>
      <c r="F477" s="35"/>
      <c r="G477" s="35"/>
      <c r="H477" s="35"/>
    </row>
    <row r="478" spans="1:8" x14ac:dyDescent="0.25">
      <c r="A478" s="39"/>
      <c r="B478" s="35"/>
      <c r="C478" s="35"/>
      <c r="D478" s="35"/>
      <c r="E478" s="35"/>
      <c r="F478" s="35"/>
      <c r="G478" s="35"/>
      <c r="H478" s="35"/>
    </row>
    <row r="479" spans="1:8" x14ac:dyDescent="0.25">
      <c r="A479" s="39"/>
      <c r="B479" s="35"/>
      <c r="C479" s="35"/>
      <c r="D479" s="35"/>
      <c r="E479" s="35"/>
      <c r="F479" s="35"/>
      <c r="G479" s="35"/>
      <c r="H479" s="35"/>
    </row>
    <row r="480" spans="1:8" x14ac:dyDescent="0.25">
      <c r="A480" s="39"/>
      <c r="B480" s="35"/>
      <c r="C480" s="35"/>
      <c r="D480" s="35"/>
      <c r="E480" s="35"/>
      <c r="F480" s="35"/>
      <c r="G480" s="35"/>
      <c r="H480" s="35"/>
    </row>
    <row r="481" spans="1:8" x14ac:dyDescent="0.25">
      <c r="A481" s="39"/>
      <c r="B481" s="35"/>
      <c r="C481" s="35"/>
      <c r="D481" s="35"/>
      <c r="E481" s="35"/>
      <c r="F481" s="35"/>
      <c r="G481" s="35"/>
      <c r="H481" s="35"/>
    </row>
    <row r="482" spans="1:8" x14ac:dyDescent="0.25">
      <c r="A482" s="39"/>
      <c r="B482" s="35"/>
      <c r="C482" s="35"/>
      <c r="D482" s="35"/>
      <c r="E482" s="35"/>
      <c r="F482" s="35"/>
      <c r="G482" s="35"/>
      <c r="H482" s="35"/>
    </row>
    <row r="483" spans="1:8" x14ac:dyDescent="0.25">
      <c r="A483" s="39"/>
      <c r="B483" s="35"/>
      <c r="C483" s="35"/>
      <c r="D483" s="35"/>
      <c r="E483" s="35"/>
      <c r="F483" s="35"/>
      <c r="G483" s="35"/>
      <c r="H483" s="35"/>
    </row>
    <row r="484" spans="1:8" x14ac:dyDescent="0.25">
      <c r="A484" s="39"/>
      <c r="B484" s="35"/>
      <c r="C484" s="35"/>
      <c r="D484" s="35"/>
      <c r="E484" s="35"/>
      <c r="F484" s="35"/>
      <c r="G484" s="35"/>
      <c r="H484" s="35"/>
    </row>
    <row r="485" spans="1:8" x14ac:dyDescent="0.25">
      <c r="A485" s="39"/>
      <c r="B485" s="35"/>
      <c r="C485" s="35"/>
      <c r="D485" s="35"/>
      <c r="E485" s="35"/>
      <c r="F485" s="35"/>
      <c r="G485" s="35"/>
      <c r="H485" s="35"/>
    </row>
    <row r="486" spans="1:8" x14ac:dyDescent="0.25">
      <c r="A486" s="39"/>
      <c r="B486" s="35"/>
      <c r="C486" s="35"/>
      <c r="D486" s="35"/>
      <c r="E486" s="35"/>
      <c r="F486" s="35"/>
      <c r="G486" s="35"/>
      <c r="H486" s="35"/>
    </row>
    <row r="487" spans="1:8" x14ac:dyDescent="0.25">
      <c r="A487" s="39"/>
      <c r="B487" s="35"/>
      <c r="C487" s="35"/>
      <c r="D487" s="35"/>
      <c r="E487" s="35"/>
      <c r="F487" s="35"/>
      <c r="G487" s="35"/>
      <c r="H487" s="35"/>
    </row>
    <row r="488" spans="1:8" x14ac:dyDescent="0.25">
      <c r="A488" s="39"/>
      <c r="B488" s="35"/>
      <c r="C488" s="35"/>
      <c r="D488" s="35"/>
      <c r="E488" s="35"/>
      <c r="F488" s="35"/>
      <c r="G488" s="35"/>
      <c r="H488" s="35"/>
    </row>
    <row r="489" spans="1:8" x14ac:dyDescent="0.25">
      <c r="A489" s="39"/>
      <c r="B489" s="35"/>
      <c r="C489" s="35"/>
      <c r="D489" s="35"/>
      <c r="E489" s="35"/>
      <c r="F489" s="35"/>
      <c r="G489" s="35"/>
      <c r="H489" s="35"/>
    </row>
    <row r="490" spans="1:8" x14ac:dyDescent="0.25">
      <c r="A490" s="39"/>
      <c r="B490" s="35"/>
      <c r="C490" s="35"/>
      <c r="D490" s="35"/>
      <c r="E490" s="35"/>
      <c r="F490" s="35"/>
      <c r="G490" s="35"/>
      <c r="H490" s="35"/>
    </row>
    <row r="491" spans="1:8" x14ac:dyDescent="0.25">
      <c r="A491" s="39"/>
      <c r="B491" s="35"/>
      <c r="C491" s="35"/>
      <c r="D491" s="35"/>
      <c r="E491" s="35"/>
      <c r="F491" s="35"/>
      <c r="G491" s="35"/>
      <c r="H491" s="35"/>
    </row>
    <row r="492" spans="1:8" x14ac:dyDescent="0.25">
      <c r="A492" s="39"/>
      <c r="B492" s="35"/>
      <c r="C492" s="35"/>
      <c r="D492" s="35"/>
      <c r="E492" s="35"/>
      <c r="F492" s="35"/>
      <c r="G492" s="35"/>
      <c r="H492" s="35"/>
    </row>
    <row r="493" spans="1:8" x14ac:dyDescent="0.25">
      <c r="A493" s="39"/>
      <c r="B493" s="35"/>
      <c r="C493" s="35"/>
      <c r="D493" s="35"/>
      <c r="E493" s="35"/>
      <c r="F493" s="35"/>
      <c r="G493" s="35"/>
      <c r="H493" s="35"/>
    </row>
    <row r="494" spans="1:8" x14ac:dyDescent="0.25">
      <c r="A494" s="39"/>
      <c r="B494" s="35"/>
      <c r="C494" s="35"/>
      <c r="D494" s="35"/>
      <c r="E494" s="35"/>
      <c r="F494" s="35"/>
      <c r="G494" s="35"/>
      <c r="H494" s="35"/>
    </row>
    <row r="495" spans="1:8" x14ac:dyDescent="0.25">
      <c r="A495" s="39"/>
      <c r="B495" s="35"/>
      <c r="C495" s="35"/>
      <c r="D495" s="35"/>
      <c r="E495" s="35"/>
      <c r="F495" s="35"/>
      <c r="G495" s="35"/>
      <c r="H495" s="35"/>
    </row>
    <row r="496" spans="1:8" x14ac:dyDescent="0.25">
      <c r="A496" s="39"/>
      <c r="B496" s="35"/>
      <c r="C496" s="35"/>
      <c r="D496" s="35"/>
      <c r="E496" s="35"/>
      <c r="F496" s="35"/>
      <c r="G496" s="35"/>
      <c r="H496" s="35"/>
    </row>
    <row r="497" spans="1:8" x14ac:dyDescent="0.25">
      <c r="A497" s="39"/>
      <c r="B497" s="35"/>
      <c r="C497" s="35"/>
      <c r="D497" s="35"/>
      <c r="E497" s="35"/>
      <c r="F497" s="35"/>
      <c r="G497" s="35"/>
      <c r="H497" s="35"/>
    </row>
    <row r="498" spans="1:8" x14ac:dyDescent="0.25">
      <c r="A498" s="39"/>
      <c r="B498" s="35"/>
      <c r="C498" s="35"/>
      <c r="D498" s="35"/>
      <c r="E498" s="35"/>
      <c r="F498" s="35"/>
      <c r="G498" s="35"/>
      <c r="H498" s="35"/>
    </row>
    <row r="499" spans="1:8" x14ac:dyDescent="0.25">
      <c r="A499" s="39"/>
      <c r="B499" s="35"/>
      <c r="C499" s="35"/>
      <c r="D499" s="35"/>
      <c r="E499" s="35"/>
      <c r="F499" s="35"/>
      <c r="G499" s="35"/>
      <c r="H499" s="35"/>
    </row>
    <row r="500" spans="1:8" x14ac:dyDescent="0.25">
      <c r="A500" s="39"/>
      <c r="B500" s="35"/>
      <c r="C500" s="35"/>
      <c r="D500" s="35"/>
      <c r="E500" s="35"/>
      <c r="F500" s="35"/>
      <c r="G500" s="35"/>
      <c r="H500" s="35"/>
    </row>
    <row r="501" spans="1:8" x14ac:dyDescent="0.25">
      <c r="A501" s="39"/>
      <c r="B501" s="35"/>
      <c r="C501" s="35"/>
      <c r="D501" s="35"/>
      <c r="E501" s="35"/>
      <c r="F501" s="35"/>
      <c r="G501" s="35"/>
      <c r="H501" s="35"/>
    </row>
    <row r="502" spans="1:8" x14ac:dyDescent="0.25">
      <c r="A502" s="39"/>
      <c r="B502" s="35"/>
      <c r="C502" s="35"/>
      <c r="D502" s="35"/>
      <c r="E502" s="35"/>
      <c r="F502" s="35"/>
      <c r="G502" s="35"/>
      <c r="H502" s="35"/>
    </row>
    <row r="503" spans="1:8" x14ac:dyDescent="0.25">
      <c r="A503" s="39"/>
      <c r="B503" s="35"/>
      <c r="C503" s="35"/>
      <c r="D503" s="35"/>
      <c r="E503" s="35"/>
      <c r="F503" s="35"/>
      <c r="G503" s="35"/>
      <c r="H503" s="35"/>
    </row>
    <row r="504" spans="1:8" x14ac:dyDescent="0.25">
      <c r="A504" s="39"/>
      <c r="B504" s="35"/>
      <c r="C504" s="35"/>
      <c r="D504" s="35"/>
      <c r="E504" s="35"/>
      <c r="F504" s="35"/>
      <c r="G504" s="35"/>
      <c r="H504" s="35"/>
    </row>
    <row r="505" spans="1:8" x14ac:dyDescent="0.25">
      <c r="A505" s="39"/>
      <c r="B505" s="35"/>
      <c r="C505" s="35"/>
      <c r="D505" s="35"/>
      <c r="E505" s="35"/>
      <c r="F505" s="35"/>
      <c r="G505" s="35"/>
      <c r="H505" s="35"/>
    </row>
    <row r="506" spans="1:8" x14ac:dyDescent="0.25">
      <c r="A506" s="39"/>
      <c r="B506" s="35"/>
      <c r="C506" s="35"/>
      <c r="D506" s="35"/>
      <c r="E506" s="35"/>
      <c r="F506" s="35"/>
      <c r="G506" s="35"/>
      <c r="H506" s="35"/>
    </row>
    <row r="507" spans="1:8" x14ac:dyDescent="0.25">
      <c r="A507" s="39"/>
      <c r="B507" s="35"/>
      <c r="C507" s="35"/>
      <c r="D507" s="35"/>
      <c r="E507" s="35"/>
      <c r="F507" s="35"/>
      <c r="G507" s="35"/>
      <c r="H507" s="35"/>
    </row>
    <row r="508" spans="1:8" x14ac:dyDescent="0.25">
      <c r="A508" s="39"/>
      <c r="B508" s="35"/>
      <c r="C508" s="35"/>
      <c r="D508" s="35"/>
      <c r="E508" s="35"/>
      <c r="F508" s="35"/>
      <c r="G508" s="35"/>
      <c r="H508" s="35"/>
    </row>
    <row r="509" spans="1:8" x14ac:dyDescent="0.25">
      <c r="A509" s="39"/>
      <c r="B509" s="35"/>
      <c r="C509" s="35"/>
      <c r="D509" s="35"/>
      <c r="E509" s="35"/>
      <c r="F509" s="35"/>
      <c r="G509" s="35"/>
      <c r="H509" s="35"/>
    </row>
    <row r="510" spans="1:8" x14ac:dyDescent="0.25">
      <c r="A510" s="39"/>
      <c r="B510" s="35"/>
      <c r="C510" s="35"/>
      <c r="D510" s="35"/>
      <c r="E510" s="35"/>
      <c r="F510" s="35"/>
      <c r="G510" s="35"/>
      <c r="H510" s="35"/>
    </row>
    <row r="511" spans="1:8" x14ac:dyDescent="0.25">
      <c r="A511" s="39"/>
      <c r="B511" s="35"/>
      <c r="C511" s="35"/>
      <c r="D511" s="35"/>
      <c r="E511" s="35"/>
      <c r="F511" s="35"/>
      <c r="G511" s="35"/>
      <c r="H511" s="35"/>
    </row>
    <row r="512" spans="1:8" x14ac:dyDescent="0.25">
      <c r="A512" s="39"/>
      <c r="B512" s="35"/>
      <c r="C512" s="35"/>
      <c r="D512" s="35"/>
      <c r="E512" s="35"/>
      <c r="F512" s="35"/>
      <c r="G512" s="35"/>
      <c r="H512" s="35"/>
    </row>
    <row r="513" spans="1:8" x14ac:dyDescent="0.25">
      <c r="A513" s="39"/>
      <c r="B513" s="35"/>
      <c r="C513" s="35"/>
      <c r="D513" s="35"/>
      <c r="E513" s="35"/>
      <c r="F513" s="35"/>
      <c r="G513" s="35"/>
      <c r="H513" s="35"/>
    </row>
    <row r="514" spans="1:8" x14ac:dyDescent="0.25">
      <c r="A514" s="39"/>
      <c r="B514" s="35"/>
      <c r="C514" s="35"/>
      <c r="D514" s="35"/>
      <c r="E514" s="35"/>
      <c r="F514" s="35"/>
      <c r="G514" s="35"/>
      <c r="H514" s="35"/>
    </row>
  </sheetData>
  <mergeCells count="3">
    <mergeCell ref="B2:I2"/>
    <mergeCell ref="B4:I4"/>
    <mergeCell ref="A37:I38"/>
  </mergeCells>
  <phoneticPr fontId="24" type="noConversion"/>
  <printOptions horizontalCentered="1"/>
  <pageMargins left="0" right="0" top="0.74803149606299213" bottom="0" header="0.31496062992125984" footer="0"/>
  <pageSetup paperSize="9" scale="70" fitToWidth="3" fitToHeight="3" pageOrder="overThenDown" orientation="landscape" r:id="rId1"/>
  <headerFooter>
    <oddHeader>&amp;C&amp;A</oddHeader>
    <oddFooter>&amp;C&amp;P/&amp;P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70C0"/>
  </sheetPr>
  <dimension ref="A1:V56"/>
  <sheetViews>
    <sheetView zoomScale="50" zoomScaleNormal="50" zoomScaleSheetLayoutView="65" workbookViewId="0">
      <selection activeCell="M28" sqref="M28"/>
    </sheetView>
  </sheetViews>
  <sheetFormatPr defaultRowHeight="18" x14ac:dyDescent="0.25"/>
  <cols>
    <col min="1" max="1" width="9.6640625" style="47" bestFit="1" customWidth="1"/>
    <col min="2" max="2" width="76.33203125" style="47" customWidth="1"/>
    <col min="3" max="3" width="19.6640625" style="47" customWidth="1"/>
    <col min="4" max="4" width="21.6640625" style="47" customWidth="1"/>
    <col min="5" max="5" width="23.33203125" style="47" customWidth="1"/>
    <col min="6" max="6" width="17.6640625" style="47" customWidth="1"/>
    <col min="7" max="7" width="23.6640625" style="47" customWidth="1"/>
    <col min="8" max="8" width="20.33203125" style="47" customWidth="1"/>
    <col min="9" max="9" width="19" style="47" customWidth="1"/>
    <col min="10" max="10" width="21.83203125" style="47" customWidth="1"/>
    <col min="11" max="12" width="20.6640625" style="47" customWidth="1"/>
    <col min="13" max="13" width="22" style="47" customWidth="1"/>
    <col min="14" max="14" width="24.33203125" style="47" customWidth="1"/>
    <col min="15" max="15" width="21.6640625" style="47" customWidth="1"/>
    <col min="16" max="16" width="19" style="47" customWidth="1"/>
    <col min="17" max="17" width="19" style="47" bestFit="1" customWidth="1"/>
    <col min="18" max="18" width="20.1640625" style="47" customWidth="1"/>
    <col min="19" max="19" width="16.33203125" style="47" customWidth="1"/>
    <col min="20" max="20" width="20.5" style="47" customWidth="1"/>
    <col min="21" max="21" width="20.6640625" style="47" customWidth="1"/>
    <col min="22" max="16384" width="9.33203125" style="47"/>
  </cols>
  <sheetData>
    <row r="1" spans="1:22" ht="18.75" thickBot="1" x14ac:dyDescent="0.3"/>
    <row r="2" spans="1:22" ht="18.75" thickBot="1" x14ac:dyDescent="0.3">
      <c r="D2" s="1457" t="s">
        <v>323</v>
      </c>
      <c r="E2" s="1458"/>
      <c r="F2" s="1464"/>
      <c r="G2" s="1464"/>
      <c r="H2" s="1465"/>
      <c r="N2" s="1457" t="s">
        <v>323</v>
      </c>
      <c r="O2" s="1464"/>
      <c r="P2" s="1464"/>
      <c r="Q2" s="1465"/>
    </row>
    <row r="3" spans="1:22" ht="18.75" thickBot="1" x14ac:dyDescent="0.3">
      <c r="D3" s="107"/>
      <c r="E3" s="107"/>
      <c r="F3" s="107"/>
      <c r="G3" s="107"/>
      <c r="H3" s="107"/>
      <c r="N3" s="107"/>
      <c r="O3" s="107"/>
      <c r="P3" s="107"/>
      <c r="Q3" s="107"/>
    </row>
    <row r="4" spans="1:22" ht="18.75" thickBot="1" x14ac:dyDescent="0.3">
      <c r="D4" s="1457" t="s">
        <v>153</v>
      </c>
      <c r="E4" s="1458"/>
      <c r="F4" s="1464"/>
      <c r="G4" s="1464"/>
      <c r="H4" s="1465"/>
      <c r="N4" s="1457" t="s">
        <v>153</v>
      </c>
      <c r="O4" s="1464"/>
      <c r="P4" s="1464"/>
      <c r="Q4" s="1465"/>
    </row>
    <row r="5" spans="1:22" x14ac:dyDescent="0.25">
      <c r="B5" s="47" t="s">
        <v>430</v>
      </c>
      <c r="C5" s="47" t="s">
        <v>922</v>
      </c>
      <c r="R5" s="106"/>
      <c r="S5" s="106"/>
      <c r="T5" s="106"/>
    </row>
    <row r="6" spans="1:22" ht="30.75" x14ac:dyDescent="0.45">
      <c r="B6" s="47" t="s">
        <v>222</v>
      </c>
      <c r="C6" s="47" t="s">
        <v>922</v>
      </c>
      <c r="R6" s="105"/>
      <c r="S6" s="856" t="s">
        <v>887</v>
      </c>
      <c r="T6" s="105"/>
    </row>
    <row r="7" spans="1:22" ht="18.75" customHeight="1" x14ac:dyDescent="0.25">
      <c r="R7" s="108"/>
      <c r="S7" s="108"/>
      <c r="T7" s="108"/>
    </row>
    <row r="8" spans="1:22" ht="18.75" thickBot="1" x14ac:dyDescent="0.3">
      <c r="B8" s="216" t="s">
        <v>360</v>
      </c>
    </row>
    <row r="9" spans="1:22" ht="62.25" customHeight="1" x14ac:dyDescent="0.25">
      <c r="A9" s="761" t="s">
        <v>34</v>
      </c>
      <c r="B9" s="759" t="s">
        <v>35</v>
      </c>
      <c r="C9" s="764" t="s">
        <v>138</v>
      </c>
      <c r="D9" s="764" t="s">
        <v>139</v>
      </c>
      <c r="E9" s="764" t="s">
        <v>104</v>
      </c>
      <c r="F9" s="764" t="s">
        <v>146</v>
      </c>
      <c r="G9" s="764" t="s">
        <v>140</v>
      </c>
      <c r="H9" s="764" t="s">
        <v>141</v>
      </c>
      <c r="I9" s="764" t="s">
        <v>250</v>
      </c>
      <c r="J9" s="764" t="s">
        <v>286</v>
      </c>
      <c r="K9" s="764" t="s">
        <v>99</v>
      </c>
      <c r="L9" s="764" t="s">
        <v>266</v>
      </c>
      <c r="M9" s="764" t="s">
        <v>267</v>
      </c>
      <c r="N9" s="764" t="s">
        <v>268</v>
      </c>
      <c r="O9" s="764" t="s">
        <v>284</v>
      </c>
      <c r="P9" s="764" t="s">
        <v>283</v>
      </c>
      <c r="Q9" s="764" t="s">
        <v>101</v>
      </c>
      <c r="R9" s="764" t="s">
        <v>285</v>
      </c>
      <c r="S9" s="764" t="s">
        <v>144</v>
      </c>
      <c r="T9" s="764" t="s">
        <v>145</v>
      </c>
      <c r="U9" s="260" t="s">
        <v>8</v>
      </c>
      <c r="V9" s="109"/>
    </row>
    <row r="10" spans="1:22" ht="18.75" x14ac:dyDescent="0.3">
      <c r="A10" s="516"/>
      <c r="B10" s="513"/>
      <c r="C10" s="514" t="s">
        <v>149</v>
      </c>
      <c r="D10" s="514" t="s">
        <v>149</v>
      </c>
      <c r="E10" s="514" t="s">
        <v>105</v>
      </c>
      <c r="F10" s="760" t="s">
        <v>148</v>
      </c>
      <c r="G10" s="760" t="s">
        <v>147</v>
      </c>
      <c r="H10" s="760" t="s">
        <v>147</v>
      </c>
      <c r="I10" s="760" t="s">
        <v>147</v>
      </c>
      <c r="J10" s="760" t="s">
        <v>147</v>
      </c>
      <c r="K10" s="760" t="s">
        <v>147</v>
      </c>
      <c r="L10" s="760" t="s">
        <v>147</v>
      </c>
      <c r="M10" s="760" t="s">
        <v>147</v>
      </c>
      <c r="N10" s="760" t="s">
        <v>147</v>
      </c>
      <c r="O10" s="760" t="s">
        <v>147</v>
      </c>
      <c r="P10" s="760" t="s">
        <v>147</v>
      </c>
      <c r="Q10" s="760" t="s">
        <v>147</v>
      </c>
      <c r="R10" s="760" t="s">
        <v>147</v>
      </c>
      <c r="S10" s="760" t="s">
        <v>147</v>
      </c>
      <c r="T10" s="760" t="s">
        <v>147</v>
      </c>
      <c r="U10" s="762" t="s">
        <v>10</v>
      </c>
      <c r="V10" s="110"/>
    </row>
    <row r="11" spans="1:22" ht="19.5" thickBot="1" x14ac:dyDescent="0.35">
      <c r="A11" s="785">
        <v>1</v>
      </c>
      <c r="B11" s="786">
        <v>2</v>
      </c>
      <c r="C11" s="786">
        <v>3</v>
      </c>
      <c r="D11" s="786">
        <v>4</v>
      </c>
      <c r="E11" s="786">
        <f>+D11+1</f>
        <v>5</v>
      </c>
      <c r="F11" s="786">
        <f t="shared" ref="F11:U11" si="0">+E11+1</f>
        <v>6</v>
      </c>
      <c r="G11" s="786">
        <f t="shared" si="0"/>
        <v>7</v>
      </c>
      <c r="H11" s="786">
        <f t="shared" si="0"/>
        <v>8</v>
      </c>
      <c r="I11" s="786">
        <f t="shared" si="0"/>
        <v>9</v>
      </c>
      <c r="J11" s="786">
        <f t="shared" si="0"/>
        <v>10</v>
      </c>
      <c r="K11" s="786">
        <f t="shared" si="0"/>
        <v>11</v>
      </c>
      <c r="L11" s="786">
        <f t="shared" si="0"/>
        <v>12</v>
      </c>
      <c r="M11" s="786">
        <f t="shared" si="0"/>
        <v>13</v>
      </c>
      <c r="N11" s="786">
        <f t="shared" si="0"/>
        <v>14</v>
      </c>
      <c r="O11" s="786">
        <f t="shared" si="0"/>
        <v>15</v>
      </c>
      <c r="P11" s="786">
        <f t="shared" si="0"/>
        <v>16</v>
      </c>
      <c r="Q11" s="786">
        <f t="shared" si="0"/>
        <v>17</v>
      </c>
      <c r="R11" s="786">
        <f t="shared" si="0"/>
        <v>18</v>
      </c>
      <c r="S11" s="786">
        <f t="shared" si="0"/>
        <v>19</v>
      </c>
      <c r="T11" s="786">
        <f t="shared" si="0"/>
        <v>20</v>
      </c>
      <c r="U11" s="787">
        <f t="shared" si="0"/>
        <v>21</v>
      </c>
    </row>
    <row r="12" spans="1:22" ht="18.75" x14ac:dyDescent="0.3">
      <c r="A12" s="244"/>
      <c r="B12" s="672" t="s">
        <v>828</v>
      </c>
      <c r="C12" s="782"/>
      <c r="D12" s="782"/>
      <c r="E12" s="782"/>
      <c r="F12" s="782"/>
      <c r="G12" s="783"/>
      <c r="H12" s="783"/>
      <c r="I12" s="783"/>
      <c r="J12" s="783"/>
      <c r="K12" s="783"/>
      <c r="L12" s="783"/>
      <c r="M12" s="783"/>
      <c r="N12" s="783"/>
      <c r="O12" s="783"/>
      <c r="P12" s="783"/>
      <c r="Q12" s="783"/>
      <c r="R12" s="783"/>
      <c r="S12" s="783"/>
      <c r="T12" s="783"/>
      <c r="U12" s="784"/>
    </row>
    <row r="13" spans="1:22" ht="18.75" x14ac:dyDescent="0.3">
      <c r="A13" s="244">
        <v>1</v>
      </c>
      <c r="B13" s="672" t="s">
        <v>879</v>
      </c>
      <c r="C13" s="82"/>
      <c r="D13" s="82"/>
      <c r="E13" s="82"/>
      <c r="F13" s="82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>
        <f>G13+H13</f>
        <v>0</v>
      </c>
      <c r="T13" s="79"/>
      <c r="U13" s="81"/>
    </row>
    <row r="14" spans="1:22" ht="18.75" x14ac:dyDescent="0.3">
      <c r="A14" s="244">
        <v>2</v>
      </c>
      <c r="B14" s="672" t="s">
        <v>880</v>
      </c>
      <c r="C14" s="82"/>
      <c r="D14" s="82"/>
      <c r="E14" s="82"/>
      <c r="F14" s="82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>
        <f>G14+H14</f>
        <v>0</v>
      </c>
      <c r="T14" s="79"/>
      <c r="U14" s="81"/>
    </row>
    <row r="15" spans="1:22" ht="18.75" x14ac:dyDescent="0.3">
      <c r="A15" s="244">
        <v>3</v>
      </c>
      <c r="B15" s="672" t="s">
        <v>881</v>
      </c>
      <c r="C15" s="82"/>
      <c r="D15" s="82"/>
      <c r="E15" s="82"/>
      <c r="F15" s="82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>
        <f>G15+H15</f>
        <v>0</v>
      </c>
      <c r="T15" s="79"/>
      <c r="U15" s="81"/>
    </row>
    <row r="16" spans="1:22" x14ac:dyDescent="0.25">
      <c r="A16" s="244"/>
      <c r="B16" s="250"/>
      <c r="C16" s="82"/>
      <c r="D16" s="82"/>
      <c r="E16" s="82"/>
      <c r="F16" s="82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81"/>
    </row>
    <row r="17" spans="1:21" ht="18.75" x14ac:dyDescent="0.3">
      <c r="A17" s="244"/>
      <c r="B17" s="672" t="s">
        <v>829</v>
      </c>
      <c r="C17" s="82"/>
      <c r="D17" s="82"/>
      <c r="E17" s="82"/>
      <c r="F17" s="82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81"/>
    </row>
    <row r="18" spans="1:21" ht="18.75" x14ac:dyDescent="0.3">
      <c r="A18" s="673">
        <v>1</v>
      </c>
      <c r="B18" s="672" t="s">
        <v>884</v>
      </c>
      <c r="C18" s="82"/>
      <c r="D18" s="82"/>
      <c r="E18" s="82"/>
      <c r="F18" s="82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>
        <f t="shared" ref="S18:S52" si="1">G18+H18</f>
        <v>0</v>
      </c>
      <c r="T18" s="79"/>
      <c r="U18" s="81"/>
    </row>
    <row r="19" spans="1:21" ht="18.75" x14ac:dyDescent="0.3">
      <c r="A19" s="673"/>
      <c r="B19" s="672"/>
      <c r="C19" s="82"/>
      <c r="D19" s="82"/>
      <c r="E19" s="82"/>
      <c r="F19" s="82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>
        <f t="shared" si="1"/>
        <v>0</v>
      </c>
      <c r="T19" s="79"/>
      <c r="U19" s="81"/>
    </row>
    <row r="20" spans="1:21" ht="18.75" x14ac:dyDescent="0.3">
      <c r="A20" s="673">
        <v>2</v>
      </c>
      <c r="B20" s="672" t="s">
        <v>885</v>
      </c>
      <c r="C20" s="82"/>
      <c r="D20" s="82"/>
      <c r="E20" s="82"/>
      <c r="F20" s="82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>
        <f t="shared" si="1"/>
        <v>0</v>
      </c>
      <c r="T20" s="79"/>
      <c r="U20" s="81"/>
    </row>
    <row r="21" spans="1:21" ht="18.75" x14ac:dyDescent="0.3">
      <c r="A21" s="673"/>
      <c r="B21" s="672"/>
      <c r="C21" s="82"/>
      <c r="D21" s="82"/>
      <c r="E21" s="82"/>
      <c r="F21" s="82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>
        <f t="shared" si="1"/>
        <v>0</v>
      </c>
      <c r="T21" s="79"/>
      <c r="U21" s="81"/>
    </row>
    <row r="22" spans="1:21" x14ac:dyDescent="0.25">
      <c r="A22" s="244"/>
      <c r="B22" s="250"/>
      <c r="C22" s="82"/>
      <c r="D22" s="82"/>
      <c r="E22" s="82"/>
      <c r="F22" s="82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>
        <f t="shared" si="1"/>
        <v>0</v>
      </c>
      <c r="T22" s="79"/>
      <c r="U22" s="81"/>
    </row>
    <row r="23" spans="1:21" x14ac:dyDescent="0.25">
      <c r="A23" s="244"/>
      <c r="B23" s="250"/>
      <c r="C23" s="80"/>
      <c r="D23" s="80"/>
      <c r="E23" s="80"/>
      <c r="F23" s="80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>
        <f t="shared" si="1"/>
        <v>0</v>
      </c>
      <c r="T23" s="79"/>
      <c r="U23" s="81"/>
    </row>
    <row r="24" spans="1:21" ht="18.75" x14ac:dyDescent="0.3">
      <c r="A24" s="244"/>
      <c r="B24" s="672" t="s">
        <v>411</v>
      </c>
      <c r="C24" s="82"/>
      <c r="D24" s="82"/>
      <c r="E24" s="82"/>
      <c r="F24" s="82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>
        <f t="shared" si="1"/>
        <v>0</v>
      </c>
      <c r="T24" s="79"/>
      <c r="U24" s="81"/>
    </row>
    <row r="25" spans="1:21" ht="18.75" x14ac:dyDescent="0.3">
      <c r="A25" s="244">
        <v>1</v>
      </c>
      <c r="B25" s="672" t="s">
        <v>281</v>
      </c>
      <c r="C25" s="82"/>
      <c r="D25" s="82"/>
      <c r="E25" s="82"/>
      <c r="F25" s="82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>
        <f t="shared" si="1"/>
        <v>0</v>
      </c>
      <c r="T25" s="79"/>
      <c r="U25" s="81"/>
    </row>
    <row r="26" spans="1:21" ht="18.75" x14ac:dyDescent="0.3">
      <c r="A26" s="673"/>
      <c r="B26" s="672"/>
      <c r="C26" s="82"/>
      <c r="D26" s="82"/>
      <c r="E26" s="82"/>
      <c r="F26" s="82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>
        <f t="shared" si="1"/>
        <v>0</v>
      </c>
      <c r="T26" s="79"/>
      <c r="U26" s="81"/>
    </row>
    <row r="27" spans="1:21" ht="18.75" x14ac:dyDescent="0.3">
      <c r="A27" s="673">
        <v>2</v>
      </c>
      <c r="B27" s="672" t="s">
        <v>281</v>
      </c>
      <c r="C27" s="82"/>
      <c r="D27" s="82"/>
      <c r="E27" s="82"/>
      <c r="F27" s="82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>
        <f t="shared" si="1"/>
        <v>0</v>
      </c>
      <c r="T27" s="79"/>
      <c r="U27" s="81"/>
    </row>
    <row r="28" spans="1:21" ht="18.75" x14ac:dyDescent="0.3">
      <c r="A28" s="673"/>
      <c r="B28" s="672"/>
      <c r="C28" s="80"/>
      <c r="D28" s="80"/>
      <c r="E28" s="80"/>
      <c r="F28" s="80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>
        <f t="shared" si="1"/>
        <v>0</v>
      </c>
      <c r="T28" s="79"/>
      <c r="U28" s="81"/>
    </row>
    <row r="29" spans="1:21" x14ac:dyDescent="0.25">
      <c r="A29" s="244"/>
      <c r="B29" s="250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>
        <f t="shared" si="1"/>
        <v>0</v>
      </c>
      <c r="T29" s="79"/>
      <c r="U29" s="81"/>
    </row>
    <row r="30" spans="1:21" x14ac:dyDescent="0.25">
      <c r="A30" s="244"/>
      <c r="B30" s="250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>
        <f t="shared" si="1"/>
        <v>0</v>
      </c>
      <c r="T30" s="79"/>
      <c r="U30" s="81"/>
    </row>
    <row r="31" spans="1:21" ht="18.75" x14ac:dyDescent="0.3">
      <c r="A31" s="673"/>
      <c r="B31" s="674" t="s">
        <v>416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>
        <f t="shared" si="1"/>
        <v>0</v>
      </c>
      <c r="T31" s="79"/>
      <c r="U31" s="81"/>
    </row>
    <row r="32" spans="1:21" x14ac:dyDescent="0.25">
      <c r="A32" s="244">
        <v>1</v>
      </c>
      <c r="B32" s="675" t="s">
        <v>281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>
        <f t="shared" si="1"/>
        <v>0</v>
      </c>
      <c r="T32" s="79"/>
      <c r="U32" s="81"/>
    </row>
    <row r="33" spans="1:21" x14ac:dyDescent="0.25">
      <c r="A33" s="244"/>
      <c r="B33" s="675"/>
      <c r="C33" s="80"/>
      <c r="D33" s="80"/>
      <c r="E33" s="80"/>
      <c r="F33" s="80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>
        <f t="shared" si="1"/>
        <v>0</v>
      </c>
      <c r="T33" s="79"/>
      <c r="U33" s="81"/>
    </row>
    <row r="34" spans="1:21" x14ac:dyDescent="0.25">
      <c r="A34" s="244">
        <v>2</v>
      </c>
      <c r="B34" s="675" t="s">
        <v>281</v>
      </c>
      <c r="C34" s="82"/>
      <c r="D34" s="82"/>
      <c r="E34" s="82"/>
      <c r="F34" s="82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f t="shared" si="1"/>
        <v>0</v>
      </c>
      <c r="T34" s="79"/>
      <c r="U34" s="81"/>
    </row>
    <row r="35" spans="1:21" x14ac:dyDescent="0.25">
      <c r="A35" s="244"/>
      <c r="B35" s="833" t="s">
        <v>837</v>
      </c>
      <c r="C35" s="82"/>
      <c r="D35" s="82"/>
      <c r="E35" s="82"/>
      <c r="F35" s="82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>
        <f t="shared" si="1"/>
        <v>0</v>
      </c>
      <c r="T35" s="79"/>
      <c r="U35" s="81"/>
    </row>
    <row r="36" spans="1:21" x14ac:dyDescent="0.25">
      <c r="A36" s="244"/>
      <c r="B36" s="676" t="s">
        <v>839</v>
      </c>
      <c r="C36" s="82"/>
      <c r="D36" s="82"/>
      <c r="E36" s="82"/>
      <c r="F36" s="82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>
        <f t="shared" si="1"/>
        <v>0</v>
      </c>
      <c r="T36" s="79"/>
      <c r="U36" s="81"/>
    </row>
    <row r="37" spans="1:21" x14ac:dyDescent="0.25">
      <c r="A37" s="244"/>
      <c r="B37" s="676" t="s">
        <v>838</v>
      </c>
      <c r="C37" s="82"/>
      <c r="D37" s="82"/>
      <c r="E37" s="82"/>
      <c r="F37" s="82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>
        <f t="shared" si="1"/>
        <v>0</v>
      </c>
      <c r="T37" s="79"/>
      <c r="U37" s="81"/>
    </row>
    <row r="38" spans="1:21" x14ac:dyDescent="0.25">
      <c r="A38" s="244"/>
      <c r="B38" s="676" t="s">
        <v>840</v>
      </c>
      <c r="C38" s="82"/>
      <c r="D38" s="82"/>
      <c r="E38" s="82"/>
      <c r="F38" s="82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>
        <f t="shared" si="1"/>
        <v>0</v>
      </c>
      <c r="T38" s="79"/>
      <c r="U38" s="81"/>
    </row>
    <row r="39" spans="1:21" x14ac:dyDescent="0.25">
      <c r="A39" s="244"/>
      <c r="B39" s="676"/>
      <c r="C39" s="82"/>
      <c r="D39" s="82"/>
      <c r="E39" s="82"/>
      <c r="F39" s="82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>
        <f t="shared" si="1"/>
        <v>0</v>
      </c>
      <c r="T39" s="79"/>
      <c r="U39" s="81"/>
    </row>
    <row r="40" spans="1:21" ht="18.75" x14ac:dyDescent="0.3">
      <c r="A40" s="244"/>
      <c r="B40" s="245" t="s">
        <v>73</v>
      </c>
      <c r="C40" s="82"/>
      <c r="D40" s="82"/>
      <c r="E40" s="82"/>
      <c r="F40" s="82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>
        <f t="shared" si="1"/>
        <v>0</v>
      </c>
      <c r="T40" s="79"/>
      <c r="U40" s="81"/>
    </row>
    <row r="41" spans="1:21" x14ac:dyDescent="0.25">
      <c r="A41" s="244" t="s">
        <v>39</v>
      </c>
      <c r="B41" s="250" t="s">
        <v>831</v>
      </c>
      <c r="C41" s="82"/>
      <c r="D41" s="82"/>
      <c r="E41" s="82"/>
      <c r="F41" s="82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>
        <f t="shared" si="1"/>
        <v>0</v>
      </c>
      <c r="T41" s="79"/>
      <c r="U41" s="81"/>
    </row>
    <row r="42" spans="1:21" x14ac:dyDescent="0.25">
      <c r="A42" s="244" t="s">
        <v>40</v>
      </c>
      <c r="B42" s="247" t="s">
        <v>62</v>
      </c>
      <c r="C42" s="79"/>
      <c r="D42" s="79"/>
      <c r="E42" s="79"/>
      <c r="F42" s="842">
        <f>SUM(F18:F20)*1000*10%/100000</f>
        <v>0</v>
      </c>
      <c r="G42" s="842"/>
      <c r="H42" s="842">
        <f>SUM(H12:H14)*10%</f>
        <v>0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>
        <f>SUM(F42:H42)</f>
        <v>0</v>
      </c>
      <c r="T42" s="79"/>
      <c r="U42" s="81"/>
    </row>
    <row r="43" spans="1:21" x14ac:dyDescent="0.25">
      <c r="A43" s="244" t="s">
        <v>41</v>
      </c>
      <c r="B43" s="247" t="s">
        <v>63</v>
      </c>
      <c r="C43" s="80" t="s">
        <v>882</v>
      </c>
      <c r="D43" s="80"/>
      <c r="E43" s="80"/>
      <c r="F43" s="843"/>
      <c r="G43" s="842"/>
      <c r="H43" s="842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>
        <v>0</v>
      </c>
      <c r="T43" s="79"/>
      <c r="U43" s="81"/>
    </row>
    <row r="44" spans="1:21" ht="18.75" x14ac:dyDescent="0.3">
      <c r="A44" s="244"/>
      <c r="B44" s="246" t="s">
        <v>832</v>
      </c>
      <c r="C44" s="80"/>
      <c r="D44" s="80"/>
      <c r="E44" s="80"/>
      <c r="F44" s="843"/>
      <c r="G44" s="842"/>
      <c r="H44" s="843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>
        <f t="shared" ref="S44" si="2">SUM(F44,H44)</f>
        <v>0</v>
      </c>
      <c r="T44" s="79"/>
      <c r="U44" s="81"/>
    </row>
    <row r="45" spans="1:21" x14ac:dyDescent="0.25">
      <c r="A45" s="211" t="s">
        <v>42</v>
      </c>
      <c r="B45" s="249" t="s">
        <v>833</v>
      </c>
      <c r="C45" s="80"/>
      <c r="D45" s="80"/>
      <c r="E45" s="80"/>
      <c r="F45" s="80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>
        <f t="shared" si="1"/>
        <v>0</v>
      </c>
      <c r="T45" s="79"/>
      <c r="U45" s="81"/>
    </row>
    <row r="46" spans="1:21" x14ac:dyDescent="0.25">
      <c r="A46" s="244" t="s">
        <v>43</v>
      </c>
      <c r="B46" s="247" t="s">
        <v>841</v>
      </c>
      <c r="C46" s="80"/>
      <c r="D46" s="80"/>
      <c r="E46" s="80"/>
      <c r="F46" s="80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>
        <f t="shared" si="1"/>
        <v>0</v>
      </c>
      <c r="T46" s="79"/>
      <c r="U46" s="81"/>
    </row>
    <row r="47" spans="1:21" x14ac:dyDescent="0.25">
      <c r="A47" s="244">
        <v>1</v>
      </c>
      <c r="B47" s="247" t="s">
        <v>281</v>
      </c>
      <c r="C47" s="80"/>
      <c r="D47" s="80"/>
      <c r="E47" s="80"/>
      <c r="F47" s="80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>
        <f t="shared" si="1"/>
        <v>0</v>
      </c>
      <c r="T47" s="79"/>
      <c r="U47" s="81"/>
    </row>
    <row r="48" spans="1:21" x14ac:dyDescent="0.25">
      <c r="A48" s="244">
        <v>2</v>
      </c>
      <c r="B48" s="247" t="s">
        <v>281</v>
      </c>
      <c r="C48" s="80"/>
      <c r="D48" s="80"/>
      <c r="E48" s="80"/>
      <c r="F48" s="80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>
        <f t="shared" si="1"/>
        <v>0</v>
      </c>
      <c r="T48" s="79"/>
      <c r="U48" s="81"/>
    </row>
    <row r="49" spans="1:21" x14ac:dyDescent="0.25">
      <c r="A49" s="244">
        <v>3</v>
      </c>
      <c r="B49" s="247" t="s">
        <v>281</v>
      </c>
      <c r="C49" s="80"/>
      <c r="D49" s="80"/>
      <c r="E49" s="80"/>
      <c r="F49" s="80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>
        <f t="shared" si="1"/>
        <v>0</v>
      </c>
      <c r="T49" s="79"/>
      <c r="U49" s="81"/>
    </row>
    <row r="50" spans="1:21" ht="18.75" x14ac:dyDescent="0.3">
      <c r="A50" s="244"/>
      <c r="B50" s="245" t="s">
        <v>834</v>
      </c>
      <c r="C50" s="80"/>
      <c r="D50" s="80"/>
      <c r="E50" s="80"/>
      <c r="F50" s="80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844">
        <f>SUM(S12:S43)</f>
        <v>0</v>
      </c>
      <c r="T50" s="79"/>
      <c r="U50" s="81"/>
    </row>
    <row r="51" spans="1:21" x14ac:dyDescent="0.25">
      <c r="A51" s="244">
        <v>30</v>
      </c>
      <c r="B51" s="249" t="s">
        <v>835</v>
      </c>
      <c r="C51" s="80"/>
      <c r="D51" s="80"/>
      <c r="E51" s="80"/>
      <c r="F51" s="80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>
        <f t="shared" si="1"/>
        <v>0</v>
      </c>
      <c r="T51" s="79"/>
      <c r="U51" s="81"/>
    </row>
    <row r="52" spans="1:21" x14ac:dyDescent="0.25">
      <c r="A52" s="244"/>
      <c r="B52" s="249" t="s">
        <v>836</v>
      </c>
      <c r="C52" s="80"/>
      <c r="D52" s="80"/>
      <c r="E52" s="80"/>
      <c r="F52" s="80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>
        <f t="shared" si="1"/>
        <v>0</v>
      </c>
      <c r="T52" s="79"/>
      <c r="U52" s="81"/>
    </row>
    <row r="53" spans="1:21" ht="18.75" x14ac:dyDescent="0.3">
      <c r="A53" s="244"/>
      <c r="B53" s="672" t="s">
        <v>435</v>
      </c>
      <c r="C53" s="80"/>
      <c r="D53" s="80"/>
      <c r="E53" s="80"/>
      <c r="F53" s="80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844">
        <f>S50-S43</f>
        <v>0</v>
      </c>
      <c r="T53" s="79"/>
      <c r="U53" s="81"/>
    </row>
    <row r="54" spans="1:21" ht="18.75" thickBot="1" x14ac:dyDescent="0.3">
      <c r="A54" s="254"/>
      <c r="B54" s="255"/>
      <c r="C54" s="80"/>
      <c r="D54" s="80"/>
      <c r="E54" s="80"/>
      <c r="F54" s="845">
        <f>SUM(F13:F21)</f>
        <v>0</v>
      </c>
      <c r="G54" s="844">
        <f>SUM(G12:G52)</f>
        <v>0</v>
      </c>
      <c r="H54" s="844">
        <f>SUM(H12:H52)</f>
        <v>0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844"/>
      <c r="T54" s="79"/>
      <c r="U54" s="81"/>
    </row>
    <row r="55" spans="1:21" ht="16.5" customHeight="1" x14ac:dyDescent="0.25">
      <c r="C55" s="654"/>
      <c r="D55" s="654"/>
      <c r="E55" s="654"/>
      <c r="F55" s="654"/>
      <c r="G55" s="654"/>
      <c r="H55" s="654"/>
      <c r="I55" s="111"/>
      <c r="J55" s="111"/>
      <c r="K55" s="105"/>
      <c r="L55" s="1462" t="s">
        <v>443</v>
      </c>
      <c r="M55" s="1462"/>
      <c r="N55" s="1462"/>
      <c r="O55" s="1462"/>
      <c r="P55" s="1462"/>
      <c r="Q55" s="1462"/>
      <c r="R55" s="1462"/>
      <c r="S55" s="1462"/>
      <c r="T55" s="1462"/>
      <c r="U55" s="1462"/>
    </row>
    <row r="56" spans="1:21" x14ac:dyDescent="0.25">
      <c r="C56" s="105"/>
      <c r="D56" s="105"/>
      <c r="E56" s="105"/>
      <c r="F56" s="105"/>
      <c r="G56" s="105"/>
      <c r="H56" s="105"/>
      <c r="I56" s="105"/>
      <c r="J56" s="105"/>
      <c r="L56" s="1463"/>
      <c r="M56" s="1463"/>
      <c r="N56" s="1463"/>
      <c r="O56" s="1463"/>
      <c r="P56" s="1463"/>
      <c r="Q56" s="1463"/>
      <c r="R56" s="1463"/>
      <c r="S56" s="1463"/>
      <c r="T56" s="1463"/>
      <c r="U56" s="1463"/>
    </row>
  </sheetData>
  <mergeCells count="5">
    <mergeCell ref="L55:U56"/>
    <mergeCell ref="N2:Q2"/>
    <mergeCell ref="N4:Q4"/>
    <mergeCell ref="D2:H2"/>
    <mergeCell ref="D4:H4"/>
  </mergeCells>
  <phoneticPr fontId="24" type="noConversion"/>
  <pageMargins left="0.70866141732283472" right="0.70866141732283472" top="0.74803149606299213" bottom="0.74803149606299213" header="0.31496062992125984" footer="0.31496062992125984"/>
  <pageSetup paperSize="8" scale="40" fitToWidth="2" fitToHeight="2" pageOrder="overThenDown" orientation="landscape" r:id="rId1"/>
  <headerFooter>
    <oddHeader>&amp;C&amp;A</oddHeader>
    <oddFooter>&amp;C&amp;P/&amp;P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I35"/>
  <sheetViews>
    <sheetView topLeftCell="A4" zoomScaleNormal="100" zoomScaleSheetLayoutView="65" workbookViewId="0">
      <selection activeCell="D11" sqref="D11"/>
    </sheetView>
  </sheetViews>
  <sheetFormatPr defaultRowHeight="18" x14ac:dyDescent="0.25"/>
  <cols>
    <col min="1" max="1" width="9.33203125" style="47"/>
    <col min="2" max="2" width="58.83203125" style="47" customWidth="1"/>
    <col min="3" max="3" width="13.83203125" style="47" customWidth="1"/>
    <col min="4" max="5" width="20.83203125" style="47" customWidth="1"/>
    <col min="6" max="6" width="17" style="47" customWidth="1"/>
    <col min="7" max="7" width="16.1640625" style="47" customWidth="1"/>
    <col min="8" max="8" width="16.6640625" style="47" customWidth="1"/>
    <col min="9" max="9" width="20.83203125" style="112" customWidth="1"/>
    <col min="10" max="16384" width="9.33203125" style="47"/>
  </cols>
  <sheetData>
    <row r="1" spans="1:9" ht="18.75" thickBot="1" x14ac:dyDescent="0.3">
      <c r="I1" s="40"/>
    </row>
    <row r="2" spans="1:9" ht="15.75" customHeight="1" thickBot="1" x14ac:dyDescent="0.3">
      <c r="B2" s="1445" t="s">
        <v>324</v>
      </c>
      <c r="C2" s="1446"/>
      <c r="D2" s="1447"/>
      <c r="E2" s="38"/>
      <c r="F2" s="38"/>
      <c r="G2" s="38"/>
      <c r="H2" s="38"/>
      <c r="I2" s="40"/>
    </row>
    <row r="3" spans="1:9" ht="18.75" thickBot="1" x14ac:dyDescent="0.3">
      <c r="E3" s="40"/>
      <c r="F3" s="40"/>
      <c r="G3" s="40"/>
      <c r="H3" s="40"/>
      <c r="I3" s="40"/>
    </row>
    <row r="4" spans="1:9" ht="18.75" thickBot="1" x14ac:dyDescent="0.3">
      <c r="B4" s="1445" t="s">
        <v>251</v>
      </c>
      <c r="C4" s="1446"/>
      <c r="D4" s="1447"/>
      <c r="E4" s="38"/>
      <c r="F4" s="38"/>
      <c r="G4" s="38"/>
      <c r="H4" s="38"/>
      <c r="I4" s="40"/>
    </row>
    <row r="5" spans="1:9" x14ac:dyDescent="0.25">
      <c r="B5" s="47" t="s">
        <v>430</v>
      </c>
      <c r="C5" s="141" t="s">
        <v>932</v>
      </c>
      <c r="D5" s="142"/>
      <c r="E5" s="142"/>
      <c r="I5" s="40"/>
    </row>
    <row r="6" spans="1:9" x14ac:dyDescent="0.25">
      <c r="B6" s="47" t="s">
        <v>222</v>
      </c>
      <c r="C6" s="141" t="s">
        <v>932</v>
      </c>
      <c r="D6" s="142"/>
      <c r="E6" s="142"/>
      <c r="I6" s="40"/>
    </row>
    <row r="7" spans="1:9" ht="18.75" thickBot="1" x14ac:dyDescent="0.3">
      <c r="B7" s="78"/>
      <c r="I7" s="47"/>
    </row>
    <row r="8" spans="1:9" x14ac:dyDescent="0.25">
      <c r="A8" s="1271" t="s">
        <v>34</v>
      </c>
      <c r="B8" s="1282" t="s">
        <v>35</v>
      </c>
      <c r="C8" s="1282" t="s">
        <v>48</v>
      </c>
      <c r="D8" s="608" t="s">
        <v>349</v>
      </c>
      <c r="E8" s="608" t="s">
        <v>350</v>
      </c>
      <c r="F8" s="1273" t="s">
        <v>92</v>
      </c>
      <c r="G8" s="1274"/>
      <c r="H8" s="1275"/>
      <c r="I8" s="1297" t="s">
        <v>36</v>
      </c>
    </row>
    <row r="9" spans="1:9" x14ac:dyDescent="0.25">
      <c r="A9" s="1272"/>
      <c r="B9" s="1283"/>
      <c r="C9" s="1283"/>
      <c r="D9" s="605" t="s">
        <v>93</v>
      </c>
      <c r="E9" s="605" t="s">
        <v>94</v>
      </c>
      <c r="F9" s="594" t="s">
        <v>134</v>
      </c>
      <c r="G9" s="594" t="s">
        <v>358</v>
      </c>
      <c r="H9" s="594" t="s">
        <v>359</v>
      </c>
      <c r="I9" s="1298"/>
    </row>
    <row r="10" spans="1:9" ht="24.95" customHeight="1" thickBot="1" x14ac:dyDescent="0.3">
      <c r="A10" s="508">
        <v>1</v>
      </c>
      <c r="B10" s="508">
        <v>2</v>
      </c>
      <c r="C10" s="508">
        <v>3</v>
      </c>
      <c r="D10" s="508">
        <v>4</v>
      </c>
      <c r="E10" s="508">
        <v>5</v>
      </c>
      <c r="F10" s="508">
        <v>6</v>
      </c>
      <c r="G10" s="606">
        <v>7</v>
      </c>
      <c r="H10" s="606">
        <v>8</v>
      </c>
      <c r="I10" s="508">
        <v>11</v>
      </c>
    </row>
    <row r="11" spans="1:9" ht="24.95" customHeight="1" x14ac:dyDescent="0.25">
      <c r="A11" s="515">
        <v>1</v>
      </c>
      <c r="B11" s="480" t="s">
        <v>252</v>
      </c>
      <c r="C11" s="480"/>
      <c r="D11" s="480"/>
      <c r="E11" s="480"/>
      <c r="F11" s="480"/>
      <c r="G11" s="609"/>
      <c r="H11" s="609"/>
      <c r="I11" s="481"/>
    </row>
    <row r="12" spans="1:9" ht="24.95" customHeight="1" x14ac:dyDescent="0.25">
      <c r="A12" s="519">
        <v>2</v>
      </c>
      <c r="B12" s="512" t="s">
        <v>253</v>
      </c>
      <c r="C12" s="273"/>
      <c r="D12" s="273"/>
      <c r="E12" s="273"/>
      <c r="F12" s="273"/>
      <c r="G12" s="610"/>
      <c r="H12" s="610"/>
      <c r="I12" s="274"/>
    </row>
    <row r="13" spans="1:9" ht="24.95" customHeight="1" x14ac:dyDescent="0.25">
      <c r="A13" s="519">
        <v>3</v>
      </c>
      <c r="B13" s="510" t="s">
        <v>254</v>
      </c>
      <c r="C13" s="273"/>
      <c r="D13" s="273"/>
      <c r="E13" s="273"/>
      <c r="F13" s="273"/>
      <c r="G13" s="610"/>
      <c r="H13" s="610"/>
      <c r="I13" s="274"/>
    </row>
    <row r="14" spans="1:9" ht="24" customHeight="1" x14ac:dyDescent="0.25">
      <c r="A14" s="519" t="s">
        <v>33</v>
      </c>
      <c r="B14" s="522" t="s">
        <v>64</v>
      </c>
      <c r="C14" s="273"/>
      <c r="D14" s="273"/>
      <c r="E14" s="273"/>
      <c r="F14" s="273"/>
      <c r="G14" s="610"/>
      <c r="H14" s="610"/>
      <c r="I14" s="274"/>
    </row>
    <row r="15" spans="1:9" ht="24.95" customHeight="1" x14ac:dyDescent="0.25">
      <c r="A15" s="519" t="s">
        <v>49</v>
      </c>
      <c r="B15" s="273" t="s">
        <v>5</v>
      </c>
      <c r="C15" s="273"/>
      <c r="D15" s="273"/>
      <c r="E15" s="273"/>
      <c r="F15" s="273"/>
      <c r="G15" s="610"/>
      <c r="H15" s="610"/>
      <c r="I15" s="274"/>
    </row>
    <row r="16" spans="1:9" ht="24.95" customHeight="1" x14ac:dyDescent="0.25">
      <c r="A16" s="519" t="s">
        <v>261</v>
      </c>
      <c r="B16" s="510" t="s">
        <v>262</v>
      </c>
      <c r="C16" s="273"/>
      <c r="D16" s="273"/>
      <c r="E16" s="273"/>
      <c r="F16" s="273"/>
      <c r="G16" s="610"/>
      <c r="H16" s="610"/>
      <c r="I16" s="274"/>
    </row>
    <row r="17" spans="1:9" ht="24.95" customHeight="1" x14ac:dyDescent="0.25">
      <c r="A17" s="519" t="s">
        <v>259</v>
      </c>
      <c r="B17" s="273" t="s">
        <v>6</v>
      </c>
      <c r="C17" s="273"/>
      <c r="D17" s="273"/>
      <c r="E17" s="273"/>
      <c r="F17" s="273"/>
      <c r="G17" s="610"/>
      <c r="H17" s="610"/>
      <c r="I17" s="274"/>
    </row>
    <row r="18" spans="1:9" ht="24.95" customHeight="1" x14ac:dyDescent="0.25">
      <c r="A18" s="519" t="s">
        <v>260</v>
      </c>
      <c r="B18" s="512" t="s">
        <v>255</v>
      </c>
      <c r="C18" s="273"/>
      <c r="D18" s="273"/>
      <c r="E18" s="273"/>
      <c r="F18" s="273"/>
      <c r="G18" s="610"/>
      <c r="H18" s="610"/>
      <c r="I18" s="274"/>
    </row>
    <row r="19" spans="1:9" ht="24.95" customHeight="1" x14ac:dyDescent="0.25">
      <c r="A19" s="519">
        <v>5</v>
      </c>
      <c r="B19" s="273" t="s">
        <v>32</v>
      </c>
      <c r="C19" s="273"/>
      <c r="D19" s="273"/>
      <c r="E19" s="273"/>
      <c r="F19" s="273"/>
      <c r="G19" s="610"/>
      <c r="H19" s="610"/>
      <c r="I19" s="274"/>
    </row>
    <row r="20" spans="1:9" ht="24.95" customHeight="1" x14ac:dyDescent="0.25">
      <c r="A20" s="519" t="s">
        <v>257</v>
      </c>
      <c r="B20" s="273" t="s">
        <v>7</v>
      </c>
      <c r="C20" s="273"/>
      <c r="D20" s="273"/>
      <c r="E20" s="273"/>
      <c r="F20" s="273"/>
      <c r="G20" s="610"/>
      <c r="H20" s="610"/>
      <c r="I20" s="274"/>
    </row>
    <row r="21" spans="1:9" ht="24.95" customHeight="1" x14ac:dyDescent="0.25">
      <c r="A21" s="519" t="s">
        <v>258</v>
      </c>
      <c r="B21" s="273" t="s">
        <v>256</v>
      </c>
      <c r="C21" s="273"/>
      <c r="D21" s="273"/>
      <c r="E21" s="273"/>
      <c r="F21" s="273"/>
      <c r="G21" s="610"/>
      <c r="H21" s="610"/>
      <c r="I21" s="274"/>
    </row>
    <row r="22" spans="1:9" ht="24.95" customHeight="1" x14ac:dyDescent="0.3">
      <c r="A22" s="667">
        <v>7</v>
      </c>
      <c r="B22" s="666" t="s">
        <v>391</v>
      </c>
      <c r="C22" s="273"/>
      <c r="D22" s="273"/>
      <c r="E22" s="273"/>
      <c r="F22" s="273"/>
      <c r="G22" s="610"/>
      <c r="H22" s="610"/>
      <c r="I22" s="274"/>
    </row>
    <row r="23" spans="1:9" ht="24.95" customHeight="1" x14ac:dyDescent="0.3">
      <c r="A23" s="665" t="s">
        <v>448</v>
      </c>
      <c r="B23" s="666" t="s">
        <v>447</v>
      </c>
      <c r="C23" s="273"/>
      <c r="D23" s="273"/>
      <c r="E23" s="273"/>
      <c r="F23" s="273"/>
      <c r="G23" s="610"/>
      <c r="H23" s="610"/>
      <c r="I23" s="274"/>
    </row>
    <row r="24" spans="1:9" ht="24.95" customHeight="1" x14ac:dyDescent="0.25">
      <c r="A24" s="659" t="s">
        <v>33</v>
      </c>
      <c r="B24" s="660" t="s">
        <v>449</v>
      </c>
      <c r="C24" s="273"/>
      <c r="D24" s="273"/>
      <c r="E24" s="273"/>
      <c r="F24" s="273"/>
      <c r="G24" s="610"/>
      <c r="H24" s="610"/>
      <c r="I24" s="274"/>
    </row>
    <row r="25" spans="1:9" ht="24.95" customHeight="1" x14ac:dyDescent="0.25">
      <c r="A25" s="659" t="s">
        <v>49</v>
      </c>
      <c r="B25" s="660" t="s">
        <v>450</v>
      </c>
      <c r="C25" s="273"/>
      <c r="D25" s="273"/>
      <c r="E25" s="273"/>
      <c r="F25" s="273"/>
      <c r="G25" s="610"/>
      <c r="H25" s="610"/>
      <c r="I25" s="274"/>
    </row>
    <row r="26" spans="1:9" ht="24.95" customHeight="1" x14ac:dyDescent="0.25">
      <c r="A26" s="659" t="s">
        <v>261</v>
      </c>
      <c r="B26" s="660" t="s">
        <v>451</v>
      </c>
      <c r="C26" s="273"/>
      <c r="D26" s="273"/>
      <c r="E26" s="273"/>
      <c r="F26" s="273"/>
      <c r="G26" s="610"/>
      <c r="H26" s="610"/>
      <c r="I26" s="274"/>
    </row>
    <row r="27" spans="1:9" ht="24.95" customHeight="1" x14ac:dyDescent="0.3">
      <c r="A27" s="665" t="s">
        <v>452</v>
      </c>
      <c r="B27" s="666" t="s">
        <v>453</v>
      </c>
      <c r="C27" s="273"/>
      <c r="D27" s="273"/>
      <c r="E27" s="273"/>
      <c r="F27" s="273"/>
      <c r="G27" s="610"/>
      <c r="H27" s="610"/>
      <c r="I27" s="274"/>
    </row>
    <row r="28" spans="1:9" ht="24.95" customHeight="1" x14ac:dyDescent="0.25">
      <c r="A28" s="659" t="s">
        <v>409</v>
      </c>
      <c r="B28" s="660" t="s">
        <v>454</v>
      </c>
      <c r="C28" s="273"/>
      <c r="D28" s="273"/>
      <c r="E28" s="273"/>
      <c r="F28" s="273"/>
      <c r="G28" s="610"/>
      <c r="H28" s="610"/>
      <c r="I28" s="274"/>
    </row>
    <row r="29" spans="1:9" ht="24.95" customHeight="1" x14ac:dyDescent="0.25">
      <c r="A29" s="659" t="s">
        <v>459</v>
      </c>
      <c r="B29" s="660" t="s">
        <v>455</v>
      </c>
      <c r="C29" s="273"/>
      <c r="D29" s="273"/>
      <c r="E29" s="273"/>
      <c r="F29" s="273"/>
      <c r="G29" s="610"/>
      <c r="H29" s="610"/>
      <c r="I29" s="274"/>
    </row>
    <row r="30" spans="1:9" ht="24.95" customHeight="1" x14ac:dyDescent="0.25">
      <c r="A30" s="659" t="s">
        <v>458</v>
      </c>
      <c r="B30" s="660" t="s">
        <v>456</v>
      </c>
      <c r="C30" s="273"/>
      <c r="D30" s="273"/>
      <c r="E30" s="273"/>
      <c r="F30" s="273"/>
      <c r="G30" s="610"/>
      <c r="H30" s="610"/>
      <c r="I30" s="274"/>
    </row>
    <row r="31" spans="1:9" ht="24.95" customHeight="1" x14ac:dyDescent="0.3">
      <c r="A31" s="659"/>
      <c r="B31" s="666" t="s">
        <v>457</v>
      </c>
      <c r="C31" s="273"/>
      <c r="D31" s="273"/>
      <c r="E31" s="273"/>
      <c r="F31" s="273"/>
      <c r="G31" s="610"/>
      <c r="H31" s="610"/>
      <c r="I31" s="274"/>
    </row>
    <row r="32" spans="1:9" ht="24.95" customHeight="1" x14ac:dyDescent="0.25">
      <c r="A32" s="520">
        <v>8</v>
      </c>
      <c r="B32" s="273" t="s">
        <v>386</v>
      </c>
      <c r="C32" s="273"/>
      <c r="D32" s="273"/>
      <c r="E32" s="273"/>
      <c r="F32" s="273"/>
      <c r="G32" s="610"/>
      <c r="H32" s="610"/>
      <c r="I32" s="274"/>
    </row>
    <row r="33" spans="1:9" ht="24.95" customHeight="1" x14ac:dyDescent="0.25">
      <c r="A33" s="520" t="s">
        <v>293</v>
      </c>
      <c r="B33" s="273" t="s">
        <v>297</v>
      </c>
      <c r="C33" s="273"/>
      <c r="D33" s="273"/>
      <c r="E33" s="273"/>
      <c r="F33" s="273"/>
      <c r="G33" s="610"/>
      <c r="H33" s="610"/>
      <c r="I33" s="274"/>
    </row>
    <row r="34" spans="1:9" ht="24.95" customHeight="1" thickBot="1" x14ac:dyDescent="0.3">
      <c r="A34" s="521" t="s">
        <v>294</v>
      </c>
      <c r="B34" s="276" t="s">
        <v>298</v>
      </c>
      <c r="C34" s="276"/>
      <c r="D34" s="276"/>
      <c r="E34" s="276"/>
      <c r="F34" s="276"/>
      <c r="G34" s="611"/>
      <c r="H34" s="611"/>
      <c r="I34" s="277"/>
    </row>
    <row r="35" spans="1:9" ht="24.95" customHeight="1" x14ac:dyDescent="0.25">
      <c r="A35" s="156" t="s">
        <v>878</v>
      </c>
    </row>
  </sheetData>
  <mergeCells count="7">
    <mergeCell ref="B2:D2"/>
    <mergeCell ref="B4:D4"/>
    <mergeCell ref="I8:I9"/>
    <mergeCell ref="B8:B9"/>
    <mergeCell ref="A8:A9"/>
    <mergeCell ref="C8:C9"/>
    <mergeCell ref="F8:H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6" orientation="landscape" horizontalDpi="1200" verticalDpi="1200" r:id="rId1"/>
  <headerFooter alignWithMargins="0">
    <oddHeader>&amp;C&amp;A</oddHeader>
    <oddFooter>&amp;C&amp;P/&amp;P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45"/>
  <sheetViews>
    <sheetView topLeftCell="A45" zoomScale="70" zoomScaleNormal="70" zoomScaleSheetLayoutView="77" workbookViewId="0">
      <selection activeCell="C11" sqref="C11:Y62"/>
    </sheetView>
  </sheetViews>
  <sheetFormatPr defaultRowHeight="15.75" x14ac:dyDescent="0.25"/>
  <cols>
    <col min="1" max="1" width="6.5" style="204" customWidth="1"/>
    <col min="2" max="2" width="68.1640625" style="200" customWidth="1"/>
    <col min="3" max="3" width="22.83203125" style="200" customWidth="1"/>
    <col min="4" max="4" width="24.83203125" style="200" customWidth="1"/>
    <col min="5" max="5" width="26.33203125" style="200" customWidth="1"/>
    <col min="6" max="6" width="30.1640625" style="200" customWidth="1"/>
    <col min="7" max="7" width="0.1640625" style="200" customWidth="1"/>
    <col min="8" max="8" width="31.83203125" style="200" customWidth="1"/>
    <col min="9" max="9" width="24.83203125" style="200" customWidth="1"/>
    <col min="10" max="10" width="19.6640625" style="200" customWidth="1"/>
    <col min="11" max="11" width="22.33203125" style="200" customWidth="1"/>
    <col min="12" max="12" width="17.83203125" style="200" hidden="1" customWidth="1"/>
    <col min="13" max="13" width="20.1640625" style="200" hidden="1" customWidth="1"/>
    <col min="14" max="17" width="17.83203125" style="200" hidden="1" customWidth="1"/>
    <col min="18" max="18" width="17.33203125" style="200" hidden="1" customWidth="1"/>
    <col min="19" max="19" width="13.5" style="200" hidden="1" customWidth="1"/>
    <col min="20" max="20" width="15" style="200" hidden="1" customWidth="1"/>
    <col min="21" max="21" width="13" style="200" hidden="1" customWidth="1"/>
    <col min="22" max="22" width="16.83203125" style="200" hidden="1" customWidth="1"/>
    <col min="23" max="23" width="25.5" style="200" hidden="1" customWidth="1"/>
    <col min="24" max="24" width="23.83203125" style="200" hidden="1" customWidth="1"/>
    <col min="25" max="25" width="20.5" style="200" customWidth="1"/>
    <col min="26" max="26" width="20.33203125" style="1108" bestFit="1" customWidth="1"/>
    <col min="27" max="16384" width="9.33203125" style="201"/>
  </cols>
  <sheetData>
    <row r="1" spans="1:26" ht="19.5" thickBot="1" x14ac:dyDescent="0.3">
      <c r="A1" s="197"/>
      <c r="B1" s="198" t="s">
        <v>301</v>
      </c>
      <c r="C1" s="199"/>
      <c r="D1" s="199"/>
      <c r="E1" s="199"/>
      <c r="F1" s="199"/>
      <c r="M1" s="199"/>
    </row>
    <row r="2" spans="1:26" ht="16.5" thickBot="1" x14ac:dyDescent="0.3">
      <c r="A2" s="197"/>
      <c r="M2" s="201"/>
      <c r="V2" s="202"/>
    </row>
    <row r="3" spans="1:26" ht="18.75" x14ac:dyDescent="0.3">
      <c r="A3" s="197"/>
      <c r="B3" s="1039" t="s">
        <v>70</v>
      </c>
      <c r="C3" s="203"/>
      <c r="D3" s="203"/>
      <c r="E3" s="203"/>
      <c r="F3" s="203"/>
      <c r="M3" s="203"/>
    </row>
    <row r="4" spans="1:26" x14ac:dyDescent="0.25">
      <c r="B4" s="209" t="s">
        <v>430</v>
      </c>
      <c r="C4" s="1037" t="s">
        <v>924</v>
      </c>
      <c r="D4" s="161"/>
      <c r="E4" s="161"/>
    </row>
    <row r="5" spans="1:26" x14ac:dyDescent="0.25">
      <c r="B5" s="209" t="s">
        <v>222</v>
      </c>
      <c r="C5" s="1037" t="s">
        <v>924</v>
      </c>
      <c r="D5" s="161"/>
      <c r="E5" s="161"/>
      <c r="M5" s="201"/>
    </row>
    <row r="6" spans="1:26" ht="16.5" x14ac:dyDescent="0.3">
      <c r="B6" s="201"/>
      <c r="F6" s="205"/>
      <c r="I6" s="1243"/>
      <c r="J6" s="1243"/>
      <c r="M6" s="1243"/>
      <c r="N6" s="1243"/>
      <c r="O6" s="1120"/>
      <c r="P6" s="1120"/>
      <c r="Q6" s="1120"/>
      <c r="S6" s="1243"/>
      <c r="T6" s="1243"/>
      <c r="Y6" s="282"/>
    </row>
    <row r="7" spans="1:26" ht="24" thickBot="1" x14ac:dyDescent="0.35">
      <c r="A7" s="201"/>
      <c r="B7" s="880" t="s">
        <v>976</v>
      </c>
      <c r="C7" s="670"/>
      <c r="D7" s="670"/>
      <c r="E7" s="670"/>
      <c r="F7" s="670"/>
      <c r="G7" s="670"/>
      <c r="I7" s="670"/>
      <c r="J7" s="670"/>
      <c r="K7" s="670"/>
      <c r="L7" s="670"/>
      <c r="M7" s="670"/>
      <c r="N7" s="670"/>
      <c r="O7" s="670"/>
      <c r="P7" s="670"/>
      <c r="Q7" s="670"/>
      <c r="R7" s="670"/>
      <c r="S7" s="670"/>
      <c r="T7" s="670"/>
      <c r="U7" s="670"/>
      <c r="V7" s="704"/>
      <c r="X7" s="704"/>
      <c r="Y7" s="1038" t="s">
        <v>958</v>
      </c>
    </row>
    <row r="8" spans="1:26" s="206" customFormat="1" ht="97.5" customHeight="1" x14ac:dyDescent="0.2">
      <c r="A8" s="1125" t="s">
        <v>34</v>
      </c>
      <c r="B8" s="1126" t="s">
        <v>35</v>
      </c>
      <c r="C8" s="1126" t="s">
        <v>478</v>
      </c>
      <c r="D8" s="1126" t="s">
        <v>95</v>
      </c>
      <c r="E8" s="1126" t="s">
        <v>104</v>
      </c>
      <c r="F8" s="1126" t="s">
        <v>797</v>
      </c>
      <c r="G8" s="1126" t="s">
        <v>96</v>
      </c>
      <c r="H8" s="1126" t="s">
        <v>830</v>
      </c>
      <c r="I8" s="1126" t="s">
        <v>97</v>
      </c>
      <c r="J8" s="1126" t="s">
        <v>248</v>
      </c>
      <c r="K8" s="1126" t="s">
        <v>53</v>
      </c>
      <c r="L8" s="1126" t="s">
        <v>98</v>
      </c>
      <c r="M8" s="1126" t="s">
        <v>479</v>
      </c>
      <c r="N8" s="1126" t="s">
        <v>99</v>
      </c>
      <c r="O8" s="1126" t="s">
        <v>266</v>
      </c>
      <c r="P8" s="1126" t="s">
        <v>267</v>
      </c>
      <c r="Q8" s="1126" t="s">
        <v>268</v>
      </c>
      <c r="R8" s="1126" t="s">
        <v>100</v>
      </c>
      <c r="S8" s="1126" t="s">
        <v>269</v>
      </c>
      <c r="T8" s="1126" t="s">
        <v>71</v>
      </c>
      <c r="U8" s="1126" t="s">
        <v>101</v>
      </c>
      <c r="V8" s="1126" t="s">
        <v>102</v>
      </c>
      <c r="W8" s="1126" t="s">
        <v>270</v>
      </c>
      <c r="X8" s="1126" t="s">
        <v>103</v>
      </c>
      <c r="Y8" s="234" t="s">
        <v>36</v>
      </c>
      <c r="Z8" s="1140"/>
    </row>
    <row r="9" spans="1:26" s="207" customFormat="1" ht="16.5" thickBot="1" x14ac:dyDescent="0.25">
      <c r="A9" s="235"/>
      <c r="B9" s="236"/>
      <c r="C9" s="236"/>
      <c r="D9" s="237"/>
      <c r="E9" s="236" t="s">
        <v>105</v>
      </c>
      <c r="F9" s="236" t="s">
        <v>9</v>
      </c>
      <c r="G9" s="236"/>
      <c r="H9" s="236"/>
      <c r="I9" s="236"/>
      <c r="J9" s="236"/>
      <c r="K9" s="236" t="s">
        <v>340</v>
      </c>
      <c r="L9" s="236" t="s">
        <v>72</v>
      </c>
      <c r="M9" s="236"/>
      <c r="N9" s="237"/>
      <c r="O9" s="237"/>
      <c r="P9" s="237"/>
      <c r="Q9" s="237"/>
      <c r="R9" s="236"/>
      <c r="S9" s="236"/>
      <c r="T9" s="236" t="s">
        <v>341</v>
      </c>
      <c r="U9" s="236"/>
      <c r="V9" s="237"/>
      <c r="W9" s="236" t="s">
        <v>342</v>
      </c>
      <c r="X9" s="236"/>
      <c r="Y9" s="238"/>
      <c r="Z9" s="1141"/>
    </row>
    <row r="10" spans="1:26" s="208" customFormat="1" ht="17.25" thickBot="1" x14ac:dyDescent="0.35">
      <c r="A10" s="239">
        <v>1</v>
      </c>
      <c r="B10" s="240">
        <v>2</v>
      </c>
      <c r="C10" s="240">
        <v>3</v>
      </c>
      <c r="D10" s="240">
        <v>4</v>
      </c>
      <c r="E10" s="240">
        <v>5</v>
      </c>
      <c r="F10" s="215">
        <v>6</v>
      </c>
      <c r="G10" s="240">
        <v>7</v>
      </c>
      <c r="H10" s="240">
        <v>8</v>
      </c>
      <c r="I10" s="240">
        <v>9</v>
      </c>
      <c r="J10" s="240">
        <v>10</v>
      </c>
      <c r="K10" s="240">
        <v>11</v>
      </c>
      <c r="L10" s="240">
        <v>12</v>
      </c>
      <c r="M10" s="240">
        <v>13</v>
      </c>
      <c r="N10" s="240">
        <v>14</v>
      </c>
      <c r="O10" s="240">
        <v>15</v>
      </c>
      <c r="P10" s="240">
        <v>16</v>
      </c>
      <c r="Q10" s="240">
        <v>17</v>
      </c>
      <c r="R10" s="240">
        <v>18</v>
      </c>
      <c r="S10" s="240">
        <v>19</v>
      </c>
      <c r="T10" s="240">
        <v>20</v>
      </c>
      <c r="U10" s="240">
        <v>21</v>
      </c>
      <c r="V10" s="240">
        <v>22</v>
      </c>
      <c r="W10" s="240">
        <v>23</v>
      </c>
      <c r="X10" s="240">
        <v>24</v>
      </c>
      <c r="Y10" s="240">
        <v>25</v>
      </c>
      <c r="Z10" s="1142"/>
    </row>
    <row r="11" spans="1:26" ht="18.75" x14ac:dyDescent="0.3">
      <c r="A11" s="241" t="s">
        <v>38</v>
      </c>
      <c r="B11" s="671" t="s">
        <v>50</v>
      </c>
      <c r="C11" s="82"/>
      <c r="D11" s="82"/>
      <c r="E11" s="82"/>
      <c r="F11" s="82"/>
      <c r="G11" s="242"/>
      <c r="H11" s="242"/>
      <c r="I11" s="79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3"/>
    </row>
    <row r="12" spans="1:26" ht="18.75" x14ac:dyDescent="0.3">
      <c r="A12" s="244"/>
      <c r="B12" s="245" t="s">
        <v>60</v>
      </c>
      <c r="C12" s="82"/>
      <c r="D12" s="82"/>
      <c r="E12" s="82"/>
      <c r="F12" s="82"/>
      <c r="G12" s="247"/>
      <c r="H12" s="247"/>
      <c r="I12" s="79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8"/>
    </row>
    <row r="13" spans="1:26" ht="18.75" x14ac:dyDescent="0.3">
      <c r="A13" s="244"/>
      <c r="B13" s="672" t="s">
        <v>61</v>
      </c>
      <c r="C13" s="82"/>
      <c r="D13" s="82"/>
      <c r="E13" s="82"/>
      <c r="F13" s="82"/>
      <c r="G13" s="247"/>
      <c r="H13" s="247"/>
      <c r="I13" s="79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8"/>
    </row>
    <row r="14" spans="1:26" ht="18.75" x14ac:dyDescent="0.3">
      <c r="A14" s="244"/>
      <c r="B14" s="672" t="s">
        <v>828</v>
      </c>
      <c r="C14" s="82"/>
      <c r="D14" s="82"/>
      <c r="E14" s="82"/>
      <c r="F14" s="82"/>
      <c r="G14" s="247"/>
      <c r="H14" s="247"/>
      <c r="I14" s="79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8"/>
    </row>
    <row r="15" spans="1:26" ht="18.75" x14ac:dyDescent="0.3">
      <c r="A15" s="244">
        <v>1</v>
      </c>
      <c r="B15" s="672" t="s">
        <v>879</v>
      </c>
      <c r="C15" s="82">
        <v>31</v>
      </c>
      <c r="D15" s="82">
        <v>31</v>
      </c>
      <c r="E15" s="82">
        <v>298</v>
      </c>
      <c r="F15" s="82">
        <v>0.97777499999999995</v>
      </c>
      <c r="G15" s="247"/>
      <c r="H15" s="79">
        <v>4.4673999999999998E-2</v>
      </c>
      <c r="I15" s="79">
        <v>0.88224860000000005</v>
      </c>
      <c r="J15" s="247"/>
      <c r="K15" s="879">
        <v>0.92692260000000004</v>
      </c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8"/>
      <c r="Z15" s="1108">
        <f>K15*10000000</f>
        <v>9269226</v>
      </c>
    </row>
    <row r="16" spans="1:26" ht="18.75" x14ac:dyDescent="0.3">
      <c r="A16" s="244">
        <v>2</v>
      </c>
      <c r="B16" s="672" t="s">
        <v>897</v>
      </c>
      <c r="C16" s="82">
        <v>0</v>
      </c>
      <c r="D16" s="82">
        <v>0</v>
      </c>
      <c r="E16" s="82">
        <v>0</v>
      </c>
      <c r="F16" s="82">
        <v>0</v>
      </c>
      <c r="G16" s="247"/>
      <c r="H16" s="79">
        <v>0</v>
      </c>
      <c r="I16" s="79">
        <v>0</v>
      </c>
      <c r="J16" s="247"/>
      <c r="K16" s="879">
        <v>0</v>
      </c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8"/>
    </row>
    <row r="17" spans="1:26" ht="18.75" x14ac:dyDescent="0.3">
      <c r="A17" s="244"/>
      <c r="B17" s="672"/>
      <c r="C17" s="82"/>
      <c r="D17" s="82"/>
      <c r="E17" s="82"/>
      <c r="F17" s="82"/>
      <c r="G17" s="247"/>
      <c r="H17" s="79"/>
      <c r="I17" s="79"/>
      <c r="J17" s="247"/>
      <c r="K17" s="879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8"/>
    </row>
    <row r="18" spans="1:26" ht="18" x14ac:dyDescent="0.25">
      <c r="A18" s="244"/>
      <c r="B18" s="250"/>
      <c r="C18" s="82"/>
      <c r="D18" s="82"/>
      <c r="E18" s="82"/>
      <c r="F18" s="82"/>
      <c r="G18" s="247"/>
      <c r="H18" s="79"/>
      <c r="I18" s="79"/>
      <c r="J18" s="247"/>
      <c r="K18" s="879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8"/>
    </row>
    <row r="19" spans="1:26" ht="18.75" x14ac:dyDescent="0.3">
      <c r="A19" s="244"/>
      <c r="B19" s="672" t="s">
        <v>829</v>
      </c>
      <c r="C19" s="82"/>
      <c r="D19" s="82"/>
      <c r="E19" s="82"/>
      <c r="F19" s="82"/>
      <c r="G19" s="247"/>
      <c r="H19" s="79"/>
      <c r="I19" s="79"/>
      <c r="J19" s="247"/>
      <c r="K19" s="879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8"/>
    </row>
    <row r="20" spans="1:26" ht="18.75" x14ac:dyDescent="0.3">
      <c r="A20" s="673">
        <v>1</v>
      </c>
      <c r="B20" s="672" t="s">
        <v>927</v>
      </c>
      <c r="C20" s="82">
        <v>1</v>
      </c>
      <c r="D20" s="82">
        <v>1</v>
      </c>
      <c r="E20" s="82">
        <v>350</v>
      </c>
      <c r="F20" s="82">
        <v>1.0584</v>
      </c>
      <c r="G20" s="247"/>
      <c r="H20" s="79">
        <v>9.4500000000000001E-2</v>
      </c>
      <c r="I20" s="79">
        <v>0.94608970000000003</v>
      </c>
      <c r="J20" s="247"/>
      <c r="K20" s="879">
        <v>1.0405897</v>
      </c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8"/>
      <c r="Z20" s="1108">
        <f>K20*10000000</f>
        <v>10405897</v>
      </c>
    </row>
    <row r="21" spans="1:26" ht="18.75" x14ac:dyDescent="0.3">
      <c r="A21" s="673"/>
      <c r="B21" s="672"/>
      <c r="C21" s="82"/>
      <c r="D21" s="82"/>
      <c r="E21" s="82"/>
      <c r="F21" s="82"/>
      <c r="G21" s="247"/>
      <c r="H21" s="79"/>
      <c r="I21" s="79"/>
      <c r="J21" s="247"/>
      <c r="K21" s="879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8"/>
    </row>
    <row r="22" spans="1:26" ht="18.75" x14ac:dyDescent="0.3">
      <c r="A22" s="673"/>
      <c r="B22" s="672"/>
      <c r="C22" s="82"/>
      <c r="D22" s="82"/>
      <c r="E22" s="82"/>
      <c r="F22" s="82"/>
      <c r="G22" s="247"/>
      <c r="H22" s="79"/>
      <c r="I22" s="79"/>
      <c r="J22" s="247"/>
      <c r="K22" s="879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8"/>
    </row>
    <row r="23" spans="1:26" ht="18.75" x14ac:dyDescent="0.3">
      <c r="A23" s="673"/>
      <c r="B23" s="672"/>
      <c r="C23" s="82"/>
      <c r="D23" s="82"/>
      <c r="E23" s="82"/>
      <c r="F23" s="82"/>
      <c r="G23" s="247"/>
      <c r="H23" s="79"/>
      <c r="I23" s="247"/>
      <c r="J23" s="247"/>
      <c r="K23" s="879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8"/>
    </row>
    <row r="24" spans="1:26" x14ac:dyDescent="0.25">
      <c r="A24" s="244"/>
      <c r="B24" s="250"/>
      <c r="C24" s="249"/>
      <c r="D24" s="249"/>
      <c r="E24" s="249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8"/>
    </row>
    <row r="25" spans="1:26" x14ac:dyDescent="0.25">
      <c r="A25" s="244"/>
      <c r="B25" s="250"/>
      <c r="C25" s="249"/>
      <c r="D25" s="249"/>
      <c r="E25" s="249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8"/>
    </row>
    <row r="26" spans="1:26" ht="16.5" x14ac:dyDescent="0.3">
      <c r="A26" s="244"/>
      <c r="B26" s="672" t="s">
        <v>411</v>
      </c>
      <c r="C26" s="249"/>
      <c r="D26" s="249"/>
      <c r="E26" s="249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8"/>
    </row>
    <row r="27" spans="1:26" ht="16.5" x14ac:dyDescent="0.3">
      <c r="A27" s="244">
        <v>1</v>
      </c>
      <c r="B27" s="672" t="s">
        <v>281</v>
      </c>
      <c r="C27" s="249"/>
      <c r="D27" s="249"/>
      <c r="E27" s="249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8"/>
    </row>
    <row r="28" spans="1:26" ht="16.5" x14ac:dyDescent="0.3">
      <c r="A28" s="673"/>
      <c r="B28" s="672"/>
      <c r="C28" s="249"/>
      <c r="D28" s="249"/>
      <c r="E28" s="249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8"/>
    </row>
    <row r="29" spans="1:26" ht="16.5" x14ac:dyDescent="0.3">
      <c r="A29" s="673">
        <v>2</v>
      </c>
      <c r="B29" s="672" t="s">
        <v>281</v>
      </c>
      <c r="C29" s="249"/>
      <c r="D29" s="249"/>
      <c r="E29" s="249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8"/>
    </row>
    <row r="30" spans="1:26" ht="16.5" x14ac:dyDescent="0.3">
      <c r="A30" s="673"/>
      <c r="B30" s="672"/>
      <c r="C30" s="249"/>
      <c r="D30" s="249"/>
      <c r="E30" s="249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8"/>
    </row>
    <row r="31" spans="1:26" x14ac:dyDescent="0.25">
      <c r="A31" s="244"/>
      <c r="B31" s="250"/>
      <c r="C31" s="249"/>
      <c r="D31" s="249"/>
      <c r="E31" s="249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8"/>
    </row>
    <row r="32" spans="1:26" x14ac:dyDescent="0.25">
      <c r="A32" s="244"/>
      <c r="B32" s="250"/>
      <c r="C32" s="249"/>
      <c r="D32" s="249"/>
      <c r="E32" s="249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8"/>
    </row>
    <row r="33" spans="1:25" ht="16.5" x14ac:dyDescent="0.3">
      <c r="A33" s="673"/>
      <c r="B33" s="674" t="s">
        <v>416</v>
      </c>
      <c r="C33" s="249"/>
      <c r="D33" s="249"/>
      <c r="E33" s="249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8"/>
    </row>
    <row r="34" spans="1:25" x14ac:dyDescent="0.25">
      <c r="A34" s="244">
        <v>1</v>
      </c>
      <c r="B34" s="675" t="s">
        <v>281</v>
      </c>
      <c r="C34" s="249"/>
      <c r="D34" s="249"/>
      <c r="E34" s="249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8"/>
    </row>
    <row r="35" spans="1:25" x14ac:dyDescent="0.25">
      <c r="A35" s="244"/>
      <c r="B35" s="675"/>
      <c r="C35" s="249"/>
      <c r="D35" s="249"/>
      <c r="E35" s="249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8"/>
    </row>
    <row r="36" spans="1:25" x14ac:dyDescent="0.25">
      <c r="A36" s="244">
        <v>2</v>
      </c>
      <c r="B36" s="675" t="s">
        <v>281</v>
      </c>
      <c r="C36" s="249"/>
      <c r="D36" s="249"/>
      <c r="E36" s="249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8"/>
    </row>
    <row r="37" spans="1:25" x14ac:dyDescent="0.25">
      <c r="A37" s="244"/>
      <c r="B37" s="675"/>
      <c r="C37" s="249"/>
      <c r="D37" s="249"/>
      <c r="E37" s="249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8"/>
    </row>
    <row r="38" spans="1:25" ht="17.25" thickBot="1" x14ac:dyDescent="0.35">
      <c r="A38" s="244"/>
      <c r="B38" s="877" t="s">
        <v>82</v>
      </c>
      <c r="C38" s="249">
        <v>32</v>
      </c>
      <c r="D38" s="249">
        <v>32</v>
      </c>
      <c r="E38" s="249"/>
      <c r="F38" s="255">
        <v>2.0361750000000001</v>
      </c>
      <c r="G38" s="255">
        <v>0</v>
      </c>
      <c r="H38" s="255"/>
      <c r="I38" s="255"/>
      <c r="J38" s="255"/>
      <c r="K38" s="887">
        <v>1.9675123000000001</v>
      </c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8"/>
    </row>
    <row r="39" spans="1:25" x14ac:dyDescent="0.25">
      <c r="A39" s="244"/>
      <c r="B39" s="676"/>
      <c r="C39" s="249"/>
      <c r="D39" s="249"/>
      <c r="E39" s="249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8"/>
    </row>
    <row r="40" spans="1:25" ht="16.5" x14ac:dyDescent="0.25">
      <c r="A40" s="244"/>
      <c r="B40" s="833" t="s">
        <v>837</v>
      </c>
      <c r="C40" s="249"/>
      <c r="D40" s="249"/>
      <c r="E40" s="249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8"/>
    </row>
    <row r="41" spans="1:25" x14ac:dyDescent="0.25">
      <c r="A41" s="244"/>
      <c r="B41" s="676" t="s">
        <v>839</v>
      </c>
      <c r="C41" s="249"/>
      <c r="D41" s="249"/>
      <c r="E41" s="249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8"/>
    </row>
    <row r="42" spans="1:25" x14ac:dyDescent="0.25">
      <c r="A42" s="244"/>
      <c r="B42" s="676" t="s">
        <v>838</v>
      </c>
      <c r="C42" s="249"/>
      <c r="D42" s="249"/>
      <c r="E42" s="249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8"/>
    </row>
    <row r="43" spans="1:25" x14ac:dyDescent="0.25">
      <c r="A43" s="244"/>
      <c r="B43" s="676" t="s">
        <v>840</v>
      </c>
      <c r="C43" s="249"/>
      <c r="D43" s="249"/>
      <c r="E43" s="249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8"/>
    </row>
    <row r="44" spans="1:25" x14ac:dyDescent="0.25">
      <c r="A44" s="244"/>
      <c r="B44" s="676"/>
      <c r="C44" s="249"/>
      <c r="D44" s="249"/>
      <c r="E44" s="249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8"/>
    </row>
    <row r="45" spans="1:25" ht="16.5" x14ac:dyDescent="0.3">
      <c r="A45" s="244"/>
      <c r="B45" s="245" t="s">
        <v>73</v>
      </c>
      <c r="C45" s="249"/>
      <c r="D45" s="249"/>
      <c r="E45" s="249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8"/>
    </row>
    <row r="46" spans="1:25" x14ac:dyDescent="0.25">
      <c r="A46" s="244" t="s">
        <v>39</v>
      </c>
      <c r="B46" s="250" t="s">
        <v>831</v>
      </c>
      <c r="C46" s="249"/>
      <c r="D46" s="249"/>
      <c r="E46" s="249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8"/>
    </row>
    <row r="47" spans="1:25" x14ac:dyDescent="0.25">
      <c r="A47" s="244" t="s">
        <v>40</v>
      </c>
      <c r="B47" s="247" t="s">
        <v>62</v>
      </c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8"/>
    </row>
    <row r="48" spans="1:25" x14ac:dyDescent="0.25">
      <c r="A48" s="244" t="s">
        <v>41</v>
      </c>
      <c r="B48" s="247" t="s">
        <v>63</v>
      </c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8"/>
    </row>
    <row r="49" spans="1:25" ht="16.5" x14ac:dyDescent="0.3">
      <c r="A49" s="244"/>
      <c r="B49" s="246" t="s">
        <v>832</v>
      </c>
      <c r="C49" s="247"/>
      <c r="D49" s="247"/>
      <c r="E49" s="247"/>
      <c r="F49" s="247">
        <v>0</v>
      </c>
      <c r="G49" s="247"/>
      <c r="H49" s="247"/>
      <c r="I49" s="247">
        <v>0</v>
      </c>
      <c r="J49" s="247"/>
      <c r="K49" s="246">
        <v>0</v>
      </c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8"/>
    </row>
    <row r="50" spans="1:25" x14ac:dyDescent="0.25">
      <c r="A50" s="211" t="s">
        <v>42</v>
      </c>
      <c r="B50" s="249" t="s">
        <v>833</v>
      </c>
      <c r="C50" s="249"/>
      <c r="D50" s="249"/>
      <c r="E50" s="249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8"/>
    </row>
    <row r="51" spans="1:25" x14ac:dyDescent="0.25">
      <c r="A51" s="244" t="s">
        <v>43</v>
      </c>
      <c r="B51" s="247" t="s">
        <v>841</v>
      </c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8"/>
    </row>
    <row r="52" spans="1:25" x14ac:dyDescent="0.25">
      <c r="A52" s="244">
        <v>1</v>
      </c>
      <c r="B52" s="247" t="s">
        <v>281</v>
      </c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8"/>
    </row>
    <row r="53" spans="1:25" x14ac:dyDescent="0.25">
      <c r="A53" s="244">
        <v>2</v>
      </c>
      <c r="B53" s="247" t="s">
        <v>281</v>
      </c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8"/>
    </row>
    <row r="54" spans="1:25" x14ac:dyDescent="0.25">
      <c r="A54" s="244">
        <v>3</v>
      </c>
      <c r="B54" s="247" t="s">
        <v>281</v>
      </c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8"/>
    </row>
    <row r="55" spans="1:25" x14ac:dyDescent="0.25">
      <c r="A55" s="244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8"/>
    </row>
    <row r="56" spans="1:25" x14ac:dyDescent="0.25">
      <c r="A56" s="244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8"/>
    </row>
    <row r="57" spans="1:25" x14ac:dyDescent="0.25">
      <c r="A57" s="244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8"/>
    </row>
    <row r="58" spans="1:25" ht="16.5" x14ac:dyDescent="0.3">
      <c r="A58" s="244"/>
      <c r="B58" s="245" t="s">
        <v>834</v>
      </c>
      <c r="C58" s="247"/>
      <c r="D58" s="247"/>
      <c r="E58" s="247"/>
      <c r="F58" s="247"/>
      <c r="G58" s="247"/>
      <c r="H58" s="247"/>
      <c r="I58" s="247"/>
      <c r="J58" s="247"/>
      <c r="K58" s="246">
        <v>1.9675123000000001</v>
      </c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8"/>
    </row>
    <row r="59" spans="1:25" x14ac:dyDescent="0.25">
      <c r="A59" s="244">
        <v>30</v>
      </c>
      <c r="B59" s="249" t="s">
        <v>835</v>
      </c>
      <c r="C59" s="249"/>
      <c r="D59" s="249"/>
      <c r="E59" s="249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8"/>
    </row>
    <row r="60" spans="1:25" x14ac:dyDescent="0.25">
      <c r="A60" s="244"/>
      <c r="B60" s="249" t="s">
        <v>836</v>
      </c>
      <c r="C60" s="249"/>
      <c r="D60" s="249"/>
      <c r="E60" s="249"/>
      <c r="F60" s="903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8"/>
    </row>
    <row r="61" spans="1:25" ht="23.25" x14ac:dyDescent="0.35">
      <c r="A61" s="244"/>
      <c r="B61" s="672" t="s">
        <v>435</v>
      </c>
      <c r="C61" s="245"/>
      <c r="D61" s="245"/>
      <c r="E61" s="899"/>
      <c r="F61" s="247"/>
      <c r="G61" s="901"/>
      <c r="H61" s="247"/>
      <c r="I61" s="247"/>
      <c r="J61" s="247"/>
      <c r="K61" s="888">
        <v>1.9675123000000001</v>
      </c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8"/>
    </row>
    <row r="62" spans="1:25" ht="17.25" thickBot="1" x14ac:dyDescent="0.35">
      <c r="A62" s="254"/>
      <c r="B62" s="255"/>
      <c r="C62" s="255"/>
      <c r="D62" s="255"/>
      <c r="E62" s="900"/>
      <c r="F62" s="247"/>
      <c r="G62" s="902"/>
      <c r="H62" s="255"/>
      <c r="I62" s="255"/>
      <c r="J62" s="255"/>
      <c r="K62" s="246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6"/>
    </row>
    <row r="63" spans="1:25" ht="13.5" customHeight="1" x14ac:dyDescent="0.25">
      <c r="A63" s="211"/>
      <c r="C63" s="257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</row>
    <row r="64" spans="1:25" x14ac:dyDescent="0.25">
      <c r="A64" s="211"/>
      <c r="C64" s="251"/>
      <c r="D64" s="201"/>
      <c r="E64" s="201"/>
      <c r="F64" s="201"/>
      <c r="G64" s="201"/>
      <c r="H64" s="201"/>
      <c r="I64" s="201"/>
      <c r="J64" s="201"/>
      <c r="K64" s="1108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</row>
    <row r="65" spans="1:25" x14ac:dyDescent="0.25">
      <c r="A65" s="211"/>
      <c r="C65" s="669"/>
      <c r="D65" s="670"/>
      <c r="E65" s="670"/>
      <c r="F65" s="670"/>
      <c r="G65" s="670"/>
      <c r="H65" s="201"/>
      <c r="I65" s="201"/>
      <c r="J65" s="201"/>
      <c r="K65" s="1108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</row>
    <row r="66" spans="1:25" x14ac:dyDescent="0.25">
      <c r="A66" s="211"/>
      <c r="C66" s="251"/>
      <c r="D66" s="251"/>
      <c r="E66" s="251"/>
      <c r="F66" s="251"/>
      <c r="G66" s="251"/>
      <c r="H66" s="251"/>
      <c r="I66" s="251"/>
      <c r="J66" s="251"/>
      <c r="K66" s="1109"/>
      <c r="L66" s="251"/>
      <c r="M66" s="25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</row>
    <row r="67" spans="1:25" ht="16.5" customHeight="1" x14ac:dyDescent="0.25">
      <c r="A67" s="211"/>
      <c r="C67" s="251"/>
      <c r="D67" s="251"/>
      <c r="E67" s="251"/>
      <c r="F67" s="251"/>
      <c r="G67" s="251"/>
      <c r="H67" s="251"/>
      <c r="I67" s="251"/>
      <c r="J67" s="251"/>
      <c r="K67" s="1109"/>
      <c r="L67" s="251"/>
      <c r="M67" s="25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</row>
    <row r="68" spans="1:25" ht="17.25" customHeight="1" x14ac:dyDescent="0.25">
      <c r="A68" s="211"/>
      <c r="C68" s="1123"/>
      <c r="D68" s="1124"/>
      <c r="E68" s="1124"/>
      <c r="F68" s="1124"/>
      <c r="G68" s="1124"/>
      <c r="H68" s="1124"/>
      <c r="I68" s="1124"/>
      <c r="J68" s="1124"/>
      <c r="K68" s="1110"/>
      <c r="L68" s="1124"/>
      <c r="M68" s="1124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</row>
    <row r="69" spans="1:25" ht="18" customHeight="1" x14ac:dyDescent="0.25">
      <c r="A69" s="211"/>
      <c r="C69" s="1123"/>
      <c r="D69" s="1124"/>
      <c r="E69" s="1124"/>
      <c r="F69" s="1124"/>
      <c r="G69" s="1124"/>
      <c r="H69" s="1124"/>
      <c r="I69" s="1124"/>
      <c r="J69" s="1124"/>
      <c r="K69" s="1110"/>
      <c r="L69" s="1124"/>
      <c r="M69" s="1124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</row>
    <row r="70" spans="1:25" ht="15.75" customHeight="1" x14ac:dyDescent="0.25">
      <c r="A70" s="211"/>
      <c r="C70" s="1121"/>
      <c r="D70" s="1122"/>
      <c r="E70" s="1122"/>
      <c r="F70" s="1122"/>
      <c r="G70" s="1122"/>
      <c r="H70" s="1122"/>
      <c r="I70" s="1122"/>
      <c r="J70" s="1122"/>
      <c r="K70" s="1122"/>
      <c r="L70" s="1122"/>
      <c r="M70" s="1122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</row>
    <row r="71" spans="1:25" ht="18.75" x14ac:dyDescent="0.3">
      <c r="A71" s="211"/>
      <c r="C71" s="214"/>
      <c r="D71" s="212"/>
      <c r="E71" s="212"/>
      <c r="F71" s="212"/>
      <c r="G71" s="212"/>
      <c r="H71" s="213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</row>
    <row r="72" spans="1:25" x14ac:dyDescent="0.25">
      <c r="A72" s="211"/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</row>
    <row r="73" spans="1:25" x14ac:dyDescent="0.25"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</row>
    <row r="74" spans="1:25" x14ac:dyDescent="0.25"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</row>
    <row r="75" spans="1:25" ht="18.75" x14ac:dyDescent="0.3">
      <c r="B75" s="213"/>
      <c r="C75" s="213"/>
      <c r="D75" s="213"/>
      <c r="E75" s="213"/>
      <c r="F75" s="213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</row>
    <row r="76" spans="1:25" ht="18.75" x14ac:dyDescent="0.3">
      <c r="B76" s="213"/>
      <c r="C76" s="213"/>
      <c r="D76" s="213"/>
      <c r="E76" s="213"/>
      <c r="F76" s="213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</row>
    <row r="77" spans="1:25" x14ac:dyDescent="0.25"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</row>
    <row r="78" spans="1:25" x14ac:dyDescent="0.25"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</row>
    <row r="79" spans="1:25" x14ac:dyDescent="0.25"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</row>
    <row r="80" spans="1:25" x14ac:dyDescent="0.25"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</row>
    <row r="81" spans="1:25" x14ac:dyDescent="0.25"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</row>
    <row r="82" spans="1:25" x14ac:dyDescent="0.25"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</row>
    <row r="83" spans="1:25" x14ac:dyDescent="0.25"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</row>
    <row r="84" spans="1:25" x14ac:dyDescent="0.25"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</row>
    <row r="85" spans="1:25" x14ac:dyDescent="0.25"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</row>
    <row r="86" spans="1:25" x14ac:dyDescent="0.25">
      <c r="A86" s="21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</row>
    <row r="87" spans="1:25" x14ac:dyDescent="0.25">
      <c r="A87" s="211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</row>
    <row r="88" spans="1:25" x14ac:dyDescent="0.25">
      <c r="A88" s="211"/>
      <c r="B88" s="201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</row>
    <row r="89" spans="1:25" x14ac:dyDescent="0.25">
      <c r="A89" s="211"/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</row>
    <row r="90" spans="1:25" x14ac:dyDescent="0.25">
      <c r="A90" s="211"/>
      <c r="B90" s="201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</row>
    <row r="91" spans="1:25" x14ac:dyDescent="0.25">
      <c r="A91" s="211"/>
      <c r="B91" s="201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</row>
    <row r="92" spans="1:25" x14ac:dyDescent="0.25">
      <c r="A92" s="211"/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</row>
    <row r="93" spans="1:25" x14ac:dyDescent="0.25">
      <c r="A93" s="211"/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</row>
    <row r="94" spans="1:25" x14ac:dyDescent="0.25">
      <c r="A94" s="211"/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</row>
    <row r="95" spans="1:25" x14ac:dyDescent="0.25">
      <c r="A95" s="211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</row>
    <row r="96" spans="1:25" x14ac:dyDescent="0.25">
      <c r="A96" s="211"/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</row>
    <row r="97" spans="1:25" x14ac:dyDescent="0.25">
      <c r="A97" s="211"/>
      <c r="B97" s="201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</row>
    <row r="98" spans="1:25" x14ac:dyDescent="0.25">
      <c r="A98" s="211"/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</row>
    <row r="99" spans="1:25" x14ac:dyDescent="0.25">
      <c r="A99" s="211"/>
      <c r="B99" s="201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</row>
    <row r="100" spans="1:25" x14ac:dyDescent="0.25">
      <c r="A100" s="211"/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</row>
    <row r="101" spans="1:25" x14ac:dyDescent="0.25">
      <c r="A101" s="211"/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</row>
    <row r="102" spans="1:25" x14ac:dyDescent="0.25">
      <c r="A102" s="211"/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</row>
    <row r="103" spans="1:25" x14ac:dyDescent="0.25">
      <c r="A103" s="211"/>
      <c r="B103" s="201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</row>
    <row r="104" spans="1:25" x14ac:dyDescent="0.25">
      <c r="A104" s="211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</row>
    <row r="105" spans="1:25" x14ac:dyDescent="0.25">
      <c r="A105" s="211"/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</row>
    <row r="106" spans="1:25" x14ac:dyDescent="0.25">
      <c r="A106" s="211"/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</row>
    <row r="107" spans="1:25" x14ac:dyDescent="0.25">
      <c r="A107" s="211"/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</row>
    <row r="108" spans="1:25" x14ac:dyDescent="0.25">
      <c r="A108" s="211"/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</row>
    <row r="109" spans="1:25" x14ac:dyDescent="0.25">
      <c r="A109" s="211"/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</row>
    <row r="110" spans="1:25" x14ac:dyDescent="0.25">
      <c r="A110" s="211"/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</row>
    <row r="111" spans="1:25" x14ac:dyDescent="0.25">
      <c r="A111" s="211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</row>
    <row r="112" spans="1:25" x14ac:dyDescent="0.25">
      <c r="A112" s="211"/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</row>
    <row r="113" spans="1:25" x14ac:dyDescent="0.25">
      <c r="A113" s="211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</row>
    <row r="114" spans="1:25" x14ac:dyDescent="0.25">
      <c r="A114" s="211"/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</row>
    <row r="235" spans="1:26" s="210" customFormat="1" x14ac:dyDescent="0.25">
      <c r="A235" s="204"/>
      <c r="B235" s="200"/>
      <c r="C235" s="200"/>
      <c r="D235" s="200"/>
      <c r="E235" s="200"/>
      <c r="F235" s="200"/>
      <c r="G235" s="200"/>
      <c r="H235" s="200"/>
      <c r="I235" s="200"/>
      <c r="J235" s="200"/>
      <c r="K235" s="200"/>
      <c r="L235" s="200"/>
      <c r="M235" s="200"/>
      <c r="N235" s="200"/>
      <c r="O235" s="200"/>
      <c r="P235" s="200"/>
      <c r="Q235" s="200"/>
      <c r="R235" s="200"/>
      <c r="S235" s="200"/>
      <c r="T235" s="200"/>
      <c r="U235" s="200"/>
      <c r="V235" s="200"/>
      <c r="W235" s="200"/>
      <c r="X235" s="200"/>
      <c r="Y235" s="200"/>
      <c r="Z235" s="1143"/>
    </row>
    <row r="236" spans="1:26" s="210" customFormat="1" x14ac:dyDescent="0.25">
      <c r="A236" s="204"/>
      <c r="B236" s="200"/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200"/>
      <c r="N236" s="200"/>
      <c r="O236" s="200"/>
      <c r="P236" s="200"/>
      <c r="Q236" s="200"/>
      <c r="R236" s="200"/>
      <c r="S236" s="200"/>
      <c r="T236" s="200"/>
      <c r="U236" s="200"/>
      <c r="V236" s="200"/>
      <c r="W236" s="200"/>
      <c r="X236" s="200"/>
      <c r="Y236" s="200"/>
      <c r="Z236" s="1143"/>
    </row>
    <row r="237" spans="1:26" s="210" customFormat="1" x14ac:dyDescent="0.25">
      <c r="A237" s="204"/>
      <c r="B237" s="200"/>
      <c r="C237" s="200"/>
      <c r="D237" s="200"/>
      <c r="E237" s="200"/>
      <c r="F237" s="200"/>
      <c r="G237" s="200"/>
      <c r="H237" s="200"/>
      <c r="I237" s="200"/>
      <c r="J237" s="200"/>
      <c r="K237" s="200"/>
      <c r="L237" s="200"/>
      <c r="M237" s="200"/>
      <c r="N237" s="200"/>
      <c r="O237" s="200"/>
      <c r="P237" s="200"/>
      <c r="Q237" s="200"/>
      <c r="R237" s="200"/>
      <c r="S237" s="200"/>
      <c r="T237" s="200"/>
      <c r="U237" s="200"/>
      <c r="V237" s="200"/>
      <c r="W237" s="200"/>
      <c r="X237" s="200"/>
      <c r="Y237" s="200"/>
      <c r="Z237" s="1143"/>
    </row>
    <row r="238" spans="1:26" s="210" customFormat="1" ht="31.5" customHeight="1" x14ac:dyDescent="0.25">
      <c r="A238" s="204"/>
      <c r="B238" s="200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200"/>
      <c r="O238" s="200"/>
      <c r="P238" s="200"/>
      <c r="Q238" s="200"/>
      <c r="R238" s="200"/>
      <c r="S238" s="200"/>
      <c r="T238" s="200"/>
      <c r="U238" s="200"/>
      <c r="V238" s="200"/>
      <c r="W238" s="200"/>
      <c r="X238" s="200"/>
      <c r="Y238" s="200"/>
      <c r="Z238" s="1143"/>
    </row>
    <row r="239" spans="1:26" s="210" customFormat="1" x14ac:dyDescent="0.25">
      <c r="A239" s="204"/>
      <c r="B239" s="200"/>
      <c r="C239" s="200"/>
      <c r="D239" s="200"/>
      <c r="E239" s="200"/>
      <c r="F239" s="200"/>
      <c r="G239" s="200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  <c r="Z239" s="1143"/>
    </row>
    <row r="240" spans="1:26" s="210" customFormat="1" x14ac:dyDescent="0.25">
      <c r="A240" s="204"/>
      <c r="B240" s="200"/>
      <c r="C240" s="200"/>
      <c r="D240" s="200"/>
      <c r="E240" s="200"/>
      <c r="F240" s="200"/>
      <c r="G240" s="200"/>
      <c r="H240" s="200"/>
      <c r="I240" s="200"/>
      <c r="J240" s="200"/>
      <c r="K240" s="200"/>
      <c r="L240" s="200"/>
      <c r="M240" s="200"/>
      <c r="N240" s="200"/>
      <c r="O240" s="200"/>
      <c r="P240" s="200"/>
      <c r="Q240" s="200"/>
      <c r="R240" s="200"/>
      <c r="S240" s="200"/>
      <c r="T240" s="200"/>
      <c r="U240" s="200"/>
      <c r="V240" s="200"/>
      <c r="W240" s="200"/>
      <c r="X240" s="200"/>
      <c r="Y240" s="200"/>
      <c r="Z240" s="1143"/>
    </row>
    <row r="241" spans="1:26" s="210" customFormat="1" x14ac:dyDescent="0.25">
      <c r="A241" s="204"/>
      <c r="B241" s="200"/>
      <c r="C241" s="200"/>
      <c r="D241" s="200"/>
      <c r="E241" s="200"/>
      <c r="F241" s="200"/>
      <c r="G241" s="200"/>
      <c r="H241" s="200"/>
      <c r="I241" s="200"/>
      <c r="J241" s="200"/>
      <c r="K241" s="200"/>
      <c r="L241" s="200"/>
      <c r="M241" s="200"/>
      <c r="N241" s="200"/>
      <c r="O241" s="200"/>
      <c r="P241" s="200"/>
      <c r="Q241" s="200"/>
      <c r="R241" s="200"/>
      <c r="S241" s="200"/>
      <c r="T241" s="200"/>
      <c r="U241" s="200"/>
      <c r="V241" s="200"/>
      <c r="W241" s="200"/>
      <c r="X241" s="200"/>
      <c r="Y241" s="200"/>
      <c r="Z241" s="1143"/>
    </row>
    <row r="242" spans="1:26" s="210" customFormat="1" x14ac:dyDescent="0.25">
      <c r="A242" s="204"/>
      <c r="B242" s="200"/>
      <c r="C242" s="200"/>
      <c r="D242" s="200"/>
      <c r="E242" s="200"/>
      <c r="F242" s="200"/>
      <c r="G242" s="200"/>
      <c r="H242" s="200"/>
      <c r="I242" s="200"/>
      <c r="J242" s="200"/>
      <c r="K242" s="200"/>
      <c r="L242" s="200"/>
      <c r="M242" s="200"/>
      <c r="N242" s="200"/>
      <c r="O242" s="200"/>
      <c r="P242" s="200"/>
      <c r="Q242" s="200"/>
      <c r="R242" s="200"/>
      <c r="S242" s="200"/>
      <c r="T242" s="200"/>
      <c r="U242" s="200"/>
      <c r="V242" s="200"/>
      <c r="W242" s="200"/>
      <c r="X242" s="200"/>
      <c r="Y242" s="200"/>
      <c r="Z242" s="1143"/>
    </row>
    <row r="243" spans="1:26" s="210" customFormat="1" ht="15" customHeight="1" x14ac:dyDescent="0.25">
      <c r="A243" s="204"/>
      <c r="B243" s="200"/>
      <c r="C243" s="200"/>
      <c r="D243" s="200"/>
      <c r="E243" s="200"/>
      <c r="F243" s="200"/>
      <c r="G243" s="200"/>
      <c r="H243" s="200"/>
      <c r="I243" s="200"/>
      <c r="J243" s="200"/>
      <c r="K243" s="200"/>
      <c r="L243" s="200"/>
      <c r="M243" s="200"/>
      <c r="N243" s="200"/>
      <c r="O243" s="200"/>
      <c r="P243" s="200"/>
      <c r="Q243" s="200"/>
      <c r="R243" s="200"/>
      <c r="S243" s="200"/>
      <c r="T243" s="200"/>
      <c r="U243" s="200"/>
      <c r="V243" s="200"/>
      <c r="W243" s="200"/>
      <c r="X243" s="200"/>
      <c r="Y243" s="200"/>
      <c r="Z243" s="1143"/>
    </row>
    <row r="244" spans="1:26" s="210" customFormat="1" ht="15" customHeight="1" x14ac:dyDescent="0.25">
      <c r="A244" s="204"/>
      <c r="B244" s="200"/>
      <c r="C244" s="200"/>
      <c r="D244" s="200"/>
      <c r="E244" s="200"/>
      <c r="F244" s="200"/>
      <c r="G244" s="200"/>
      <c r="H244" s="200"/>
      <c r="I244" s="200"/>
      <c r="J244" s="200"/>
      <c r="K244" s="200"/>
      <c r="L244" s="200"/>
      <c r="M244" s="200"/>
      <c r="N244" s="200"/>
      <c r="O244" s="200"/>
      <c r="P244" s="200"/>
      <c r="Q244" s="200"/>
      <c r="R244" s="200"/>
      <c r="S244" s="200"/>
      <c r="T244" s="200"/>
      <c r="U244" s="200"/>
      <c r="V244" s="200"/>
      <c r="W244" s="200"/>
      <c r="X244" s="200"/>
      <c r="Y244" s="200"/>
      <c r="Z244" s="1143"/>
    </row>
    <row r="245" spans="1:26" s="210" customFormat="1" x14ac:dyDescent="0.25">
      <c r="A245" s="204"/>
      <c r="B245" s="200"/>
      <c r="C245" s="200"/>
      <c r="D245" s="200"/>
      <c r="E245" s="200"/>
      <c r="F245" s="200"/>
      <c r="G245" s="200"/>
      <c r="H245" s="200"/>
      <c r="I245" s="200"/>
      <c r="J245" s="200"/>
      <c r="K245" s="200"/>
      <c r="L245" s="200"/>
      <c r="M245" s="200"/>
      <c r="N245" s="200"/>
      <c r="O245" s="200"/>
      <c r="P245" s="200"/>
      <c r="Q245" s="200"/>
      <c r="R245" s="200"/>
      <c r="S245" s="200"/>
      <c r="T245" s="200"/>
      <c r="U245" s="200"/>
      <c r="V245" s="200"/>
      <c r="W245" s="200"/>
      <c r="X245" s="200"/>
      <c r="Y245" s="200"/>
      <c r="Z245" s="1143"/>
    </row>
  </sheetData>
  <mergeCells count="3">
    <mergeCell ref="I6:J6"/>
    <mergeCell ref="M6:N6"/>
    <mergeCell ref="S6:T6"/>
  </mergeCells>
  <pageMargins left="0.59055118110236227" right="0.31496062992125984" top="0.43307086614173229" bottom="0.27559055118110237" header="0.31496062992125984" footer="0.19685039370078741"/>
  <pageSetup paperSize="8" scale="60" fitToHeight="2" pageOrder="overThenDown" orientation="landscape" r:id="rId1"/>
  <headerFooter alignWithMargins="0">
    <oddHeader>&amp;A</oddHeader>
    <oddFooter>&amp;C&amp;P/&amp;N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50"/>
  </sheetPr>
  <dimension ref="A1:I20"/>
  <sheetViews>
    <sheetView zoomScaleNormal="100" zoomScaleSheetLayoutView="80" workbookViewId="0">
      <selection activeCell="F15" sqref="F15"/>
    </sheetView>
  </sheetViews>
  <sheetFormatPr defaultRowHeight="20.25" x14ac:dyDescent="0.3"/>
  <cols>
    <col min="1" max="1" width="9.33203125" style="113"/>
    <col min="2" max="2" width="65.1640625" style="113" bestFit="1" customWidth="1"/>
    <col min="3" max="3" width="30.33203125" style="113" customWidth="1"/>
    <col min="4" max="5" width="26.83203125" style="113" customWidth="1"/>
    <col min="6" max="6" width="26.6640625" style="113" customWidth="1"/>
    <col min="7" max="7" width="22.33203125" style="113" customWidth="1"/>
    <col min="8" max="8" width="24.5" style="113" customWidth="1"/>
    <col min="9" max="9" width="23" style="113" customWidth="1"/>
    <col min="10" max="10" width="26.1640625" style="113" customWidth="1"/>
    <col min="11" max="16384" width="9.33203125" style="113"/>
  </cols>
  <sheetData>
    <row r="1" spans="1:9" ht="21" thickBot="1" x14ac:dyDescent="0.35"/>
    <row r="2" spans="1:9" ht="16.5" customHeight="1" thickBot="1" x14ac:dyDescent="0.35">
      <c r="B2" s="664"/>
      <c r="C2" s="839"/>
      <c r="D2" s="655" t="s">
        <v>338</v>
      </c>
      <c r="E2" s="836"/>
      <c r="F2" s="656"/>
      <c r="G2" s="130"/>
      <c r="H2" s="130"/>
      <c r="I2" s="130"/>
    </row>
    <row r="3" spans="1:9" ht="21" thickBot="1" x14ac:dyDescent="0.35"/>
    <row r="4" spans="1:9" ht="21" thickBot="1" x14ac:dyDescent="0.35">
      <c r="B4" s="664"/>
      <c r="C4" s="839"/>
      <c r="D4" s="655" t="s">
        <v>239</v>
      </c>
      <c r="E4" s="836"/>
      <c r="F4" s="657"/>
      <c r="G4" s="131"/>
      <c r="H4" s="131"/>
      <c r="I4" s="131"/>
    </row>
    <row r="5" spans="1:9" x14ac:dyDescent="0.3">
      <c r="A5" s="266"/>
      <c r="B5" s="266" t="s">
        <v>430</v>
      </c>
      <c r="C5" s="266"/>
      <c r="D5" s="141" t="s">
        <v>922</v>
      </c>
      <c r="E5" s="142"/>
      <c r="F5" s="142"/>
      <c r="G5" s="266"/>
    </row>
    <row r="6" spans="1:9" x14ac:dyDescent="0.3">
      <c r="A6" s="266"/>
      <c r="B6" s="266" t="s">
        <v>222</v>
      </c>
      <c r="C6" s="266"/>
      <c r="D6" s="141" t="s">
        <v>922</v>
      </c>
      <c r="E6" s="142"/>
      <c r="F6" s="142"/>
      <c r="G6" s="266"/>
    </row>
    <row r="7" spans="1:9" ht="21" thickBot="1" x14ac:dyDescent="0.35">
      <c r="A7" s="476" t="s">
        <v>303</v>
      </c>
      <c r="B7" s="266"/>
      <c r="C7" s="266"/>
      <c r="D7" s="266"/>
      <c r="E7" s="266"/>
      <c r="F7" s="266"/>
      <c r="G7" s="266"/>
    </row>
    <row r="8" spans="1:9" ht="24" customHeight="1" x14ac:dyDescent="0.3">
      <c r="A8" s="1443" t="s">
        <v>66</v>
      </c>
      <c r="B8" s="1467" t="s">
        <v>35</v>
      </c>
      <c r="C8" s="1253" t="s">
        <v>940</v>
      </c>
      <c r="D8" s="1311"/>
      <c r="E8" s="1311"/>
      <c r="F8" s="1311"/>
      <c r="G8" s="1311"/>
      <c r="H8" s="996"/>
    </row>
    <row r="9" spans="1:9" ht="21" customHeight="1" x14ac:dyDescent="0.3">
      <c r="A9" s="1466"/>
      <c r="B9" s="1468"/>
      <c r="C9" s="1470" t="s">
        <v>91</v>
      </c>
      <c r="D9" s="1471"/>
      <c r="E9" s="1471"/>
      <c r="F9" s="1471"/>
      <c r="G9" s="1471"/>
      <c r="H9" s="997"/>
    </row>
    <row r="10" spans="1:9" ht="33" x14ac:dyDescent="0.3">
      <c r="A10" s="1466"/>
      <c r="B10" s="1468"/>
      <c r="C10" s="968" t="s">
        <v>178</v>
      </c>
      <c r="D10" s="968" t="s">
        <v>67</v>
      </c>
      <c r="E10" s="969" t="s">
        <v>877</v>
      </c>
      <c r="F10" s="1283" t="s">
        <v>263</v>
      </c>
      <c r="G10" s="1469"/>
      <c r="H10" s="997" t="s">
        <v>36</v>
      </c>
    </row>
    <row r="11" spans="1:9" x14ac:dyDescent="0.3">
      <c r="A11" s="1444"/>
      <c r="B11" s="1468"/>
      <c r="C11" s="523" t="s">
        <v>68</v>
      </c>
      <c r="D11" s="523" t="s">
        <v>68</v>
      </c>
      <c r="E11" s="523" t="s">
        <v>68</v>
      </c>
      <c r="F11" s="523" t="s">
        <v>69</v>
      </c>
      <c r="G11" s="987" t="s">
        <v>68</v>
      </c>
      <c r="H11" s="997"/>
    </row>
    <row r="12" spans="1:9" ht="24.95" customHeight="1" thickBot="1" x14ac:dyDescent="0.35">
      <c r="A12" s="840">
        <v>1</v>
      </c>
      <c r="B12" s="841">
        <v>2</v>
      </c>
      <c r="C12" s="841">
        <v>3</v>
      </c>
      <c r="D12" s="841">
        <v>4</v>
      </c>
      <c r="E12" s="841">
        <v>5</v>
      </c>
      <c r="F12" s="841">
        <v>6</v>
      </c>
      <c r="G12" s="353">
        <v>7</v>
      </c>
      <c r="H12" s="997"/>
    </row>
    <row r="13" spans="1:9" ht="24.95" customHeight="1" x14ac:dyDescent="0.3">
      <c r="A13" s="992"/>
      <c r="B13" s="993" t="s">
        <v>264</v>
      </c>
      <c r="C13" s="993"/>
      <c r="D13" s="994"/>
      <c r="E13" s="994"/>
      <c r="F13" s="994"/>
      <c r="G13" s="995"/>
      <c r="H13" s="998"/>
    </row>
    <row r="14" spans="1:9" ht="28.5" customHeight="1" x14ac:dyDescent="0.3">
      <c r="A14" s="341">
        <v>1</v>
      </c>
      <c r="B14" s="518" t="s">
        <v>938</v>
      </c>
      <c r="C14" s="984">
        <v>2729043</v>
      </c>
      <c r="D14" s="517"/>
      <c r="E14" s="986">
        <v>2664072.107683125</v>
      </c>
      <c r="F14" s="517">
        <v>2.38</v>
      </c>
      <c r="G14" s="988">
        <v>64970.892316874997</v>
      </c>
      <c r="H14" s="999" t="s">
        <v>941</v>
      </c>
    </row>
    <row r="15" spans="1:9" ht="39.75" customHeight="1" x14ac:dyDescent="0.3">
      <c r="A15" s="341">
        <v>2</v>
      </c>
      <c r="B15" s="518" t="s">
        <v>939</v>
      </c>
      <c r="C15" s="986"/>
      <c r="D15" s="986">
        <v>2608065.86</v>
      </c>
      <c r="E15" s="517"/>
      <c r="F15" s="985">
        <v>2.0522303123521719</v>
      </c>
      <c r="G15" s="989">
        <v>56006.247683125082</v>
      </c>
      <c r="H15" s="999" t="s">
        <v>942</v>
      </c>
    </row>
    <row r="16" spans="1:9" ht="24.95" customHeight="1" x14ac:dyDescent="0.3">
      <c r="A16" s="341"/>
      <c r="B16" s="518"/>
      <c r="C16" s="518"/>
      <c r="D16" s="517"/>
      <c r="E16" s="517"/>
      <c r="F16" s="517"/>
      <c r="G16" s="990"/>
      <c r="H16" s="998"/>
    </row>
    <row r="17" spans="1:8" ht="24.95" customHeight="1" thickBot="1" x14ac:dyDescent="0.35">
      <c r="A17" s="287"/>
      <c r="B17" s="524"/>
      <c r="C17" s="524"/>
      <c r="D17" s="276"/>
      <c r="E17" s="276"/>
      <c r="F17" s="276"/>
      <c r="G17" s="611"/>
      <c r="H17" s="998"/>
    </row>
    <row r="18" spans="1:8" ht="24.95" customHeight="1" thickBot="1" x14ac:dyDescent="0.35">
      <c r="A18" s="525"/>
      <c r="B18" s="526" t="s">
        <v>265</v>
      </c>
      <c r="C18" s="526"/>
      <c r="D18" s="490"/>
      <c r="E18" s="490"/>
      <c r="F18" s="490">
        <v>4.43</v>
      </c>
      <c r="G18" s="991">
        <f>G14+G15</f>
        <v>120977.14000000007</v>
      </c>
      <c r="H18" s="1000"/>
    </row>
    <row r="19" spans="1:8" ht="29.25" customHeight="1" x14ac:dyDescent="0.3">
      <c r="A19" s="156" t="s">
        <v>633</v>
      </c>
      <c r="B19" s="266"/>
      <c r="C19" s="266"/>
      <c r="D19" s="266"/>
      <c r="E19" s="266"/>
      <c r="F19" s="266"/>
      <c r="G19" s="266"/>
    </row>
    <row r="20" spans="1:8" x14ac:dyDescent="0.3">
      <c r="A20" s="156" t="s">
        <v>878</v>
      </c>
    </row>
  </sheetData>
  <mergeCells count="5">
    <mergeCell ref="A8:A11"/>
    <mergeCell ref="B8:B11"/>
    <mergeCell ref="F10:G10"/>
    <mergeCell ref="C8:G8"/>
    <mergeCell ref="C9:G9"/>
  </mergeCells>
  <phoneticPr fontId="0" type="noConversion"/>
  <pageMargins left="0.43307086614173229" right="0.31496062992125984" top="0.98425196850393704" bottom="0.98425196850393704" header="0.51181102362204722" footer="0.51181102362204722"/>
  <pageSetup paperSize="9" scale="80" orientation="landscape" r:id="rId1"/>
  <headerFooter alignWithMargins="0">
    <oddHeader>&amp;C&amp;A</oddHeader>
    <oddFooter>&amp;C&amp;P/&amp;P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0070C0"/>
  </sheetPr>
  <dimension ref="A1:R52"/>
  <sheetViews>
    <sheetView showGridLines="0" topLeftCell="A13" zoomScaleNormal="100" zoomScaleSheetLayoutView="68" workbookViewId="0">
      <selection activeCell="J13" sqref="J13"/>
    </sheetView>
  </sheetViews>
  <sheetFormatPr defaultRowHeight="15.75" x14ac:dyDescent="0.25"/>
  <cols>
    <col min="1" max="1" width="7" style="132" customWidth="1"/>
    <col min="2" max="2" width="35.5" style="132" customWidth="1"/>
    <col min="3" max="3" width="13.33203125" style="132" customWidth="1"/>
    <col min="4" max="4" width="12.83203125" style="132" customWidth="1"/>
    <col min="5" max="5" width="13.1640625" style="132" customWidth="1"/>
    <col min="6" max="6" width="11.83203125" style="132" customWidth="1"/>
    <col min="7" max="7" width="13.6640625" style="132" customWidth="1"/>
    <col min="8" max="8" width="11.83203125" style="132" customWidth="1"/>
    <col min="9" max="9" width="12.1640625" style="132" customWidth="1"/>
    <col min="10" max="10" width="13.33203125" style="132" customWidth="1"/>
    <col min="11" max="11" width="14" style="132" customWidth="1"/>
    <col min="12" max="12" width="12.5" style="132" customWidth="1"/>
    <col min="13" max="13" width="13.6640625" style="132" customWidth="1"/>
    <col min="14" max="14" width="13.33203125" style="132" customWidth="1"/>
    <col min="15" max="15" width="15.83203125" style="132" customWidth="1"/>
    <col min="16" max="17" width="13.5" style="132" customWidth="1"/>
    <col min="18" max="18" width="27" style="132" customWidth="1"/>
    <col min="19" max="23" width="9.33203125" style="132"/>
    <col min="24" max="24" width="17.83203125" style="132" customWidth="1"/>
    <col min="25" max="16384" width="9.33203125" style="132"/>
  </cols>
  <sheetData>
    <row r="1" spans="1:15" ht="16.5" thickBot="1" x14ac:dyDescent="0.3"/>
    <row r="2" spans="1:15" ht="16.5" thickBot="1" x14ac:dyDescent="0.3">
      <c r="B2" s="1472" t="s">
        <v>325</v>
      </c>
      <c r="C2" s="1473"/>
      <c r="D2" s="1473"/>
      <c r="E2" s="1473"/>
      <c r="F2" s="1473"/>
      <c r="G2" s="1473"/>
      <c r="H2" s="1473"/>
      <c r="I2" s="1473"/>
      <c r="J2" s="1473"/>
      <c r="K2" s="1473"/>
      <c r="L2" s="1473"/>
      <c r="M2" s="1473"/>
      <c r="N2" s="1474"/>
      <c r="O2" s="133"/>
    </row>
    <row r="3" spans="1:15" ht="16.5" thickBot="1" x14ac:dyDescent="0.3">
      <c r="B3" s="134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5" ht="16.5" thickBot="1" x14ac:dyDescent="0.3">
      <c r="B4" s="1475" t="s">
        <v>477</v>
      </c>
      <c r="C4" s="1476"/>
      <c r="D4" s="1476"/>
      <c r="E4" s="1476"/>
      <c r="F4" s="1476"/>
      <c r="G4" s="1476"/>
      <c r="H4" s="1476"/>
      <c r="I4" s="1476"/>
      <c r="J4" s="1476"/>
      <c r="K4" s="1476"/>
      <c r="L4" s="1476"/>
      <c r="M4" s="1476"/>
      <c r="N4" s="1477"/>
      <c r="O4" s="133"/>
    </row>
    <row r="5" spans="1:15" x14ac:dyDescent="0.25">
      <c r="A5" s="366"/>
      <c r="B5" s="266" t="s">
        <v>430</v>
      </c>
      <c r="C5" s="141" t="s">
        <v>932</v>
      </c>
      <c r="D5" s="142"/>
      <c r="E5" s="142"/>
      <c r="F5" s="366"/>
      <c r="G5" s="366"/>
      <c r="H5" s="366"/>
      <c r="I5" s="366"/>
      <c r="J5" s="366"/>
      <c r="K5" s="366"/>
      <c r="L5" s="366"/>
      <c r="M5" s="366"/>
      <c r="N5" s="366"/>
      <c r="O5" s="366"/>
    </row>
    <row r="6" spans="1:15" x14ac:dyDescent="0.25">
      <c r="A6" s="366"/>
      <c r="B6" s="266" t="s">
        <v>222</v>
      </c>
      <c r="C6" s="141" t="s">
        <v>932</v>
      </c>
      <c r="D6" s="142"/>
      <c r="E6" s="142"/>
      <c r="F6" s="366"/>
      <c r="G6" s="366"/>
      <c r="H6" s="366"/>
      <c r="I6" s="366"/>
      <c r="J6" s="366"/>
      <c r="K6" s="366"/>
      <c r="L6" s="366"/>
      <c r="M6" s="366"/>
      <c r="N6" s="366"/>
      <c r="O6" s="366"/>
    </row>
    <row r="7" spans="1:15" ht="27" customHeight="1" thickBot="1" x14ac:dyDescent="0.35">
      <c r="A7" s="366"/>
      <c r="B7" s="369" t="s">
        <v>305</v>
      </c>
      <c r="C7" s="528"/>
      <c r="D7" s="528"/>
      <c r="E7" s="528"/>
      <c r="F7" s="366"/>
      <c r="G7" s="366"/>
      <c r="H7" s="366"/>
      <c r="I7" s="366"/>
      <c r="J7" s="366"/>
      <c r="K7" s="366"/>
      <c r="L7" s="366"/>
      <c r="M7" s="366"/>
      <c r="N7" s="366"/>
      <c r="O7" s="528" t="s">
        <v>170</v>
      </c>
    </row>
    <row r="8" spans="1:15" s="135" customFormat="1" ht="40.5" customHeight="1" x14ac:dyDescent="0.25">
      <c r="A8" s="196" t="s">
        <v>85</v>
      </c>
      <c r="B8" s="546" t="s">
        <v>158</v>
      </c>
      <c r="C8" s="546" t="s">
        <v>169</v>
      </c>
      <c r="D8" s="546" t="s">
        <v>31</v>
      </c>
      <c r="E8" s="546" t="s">
        <v>168</v>
      </c>
      <c r="F8" s="547" t="s">
        <v>167</v>
      </c>
      <c r="G8" s="547" t="s">
        <v>166</v>
      </c>
      <c r="H8" s="547" t="s">
        <v>165</v>
      </c>
      <c r="I8" s="547" t="s">
        <v>164</v>
      </c>
      <c r="J8" s="547" t="s">
        <v>163</v>
      </c>
      <c r="K8" s="547" t="s">
        <v>162</v>
      </c>
      <c r="L8" s="547" t="s">
        <v>161</v>
      </c>
      <c r="M8" s="547" t="s">
        <v>160</v>
      </c>
      <c r="N8" s="547" t="s">
        <v>159</v>
      </c>
      <c r="O8" s="548" t="s">
        <v>53</v>
      </c>
    </row>
    <row r="9" spans="1:15" s="136" customFormat="1" ht="27" customHeight="1" x14ac:dyDescent="0.2">
      <c r="A9" s="549">
        <v>1</v>
      </c>
      <c r="B9" s="564">
        <v>2</v>
      </c>
      <c r="C9" s="564">
        <v>3</v>
      </c>
      <c r="D9" s="564">
        <v>4</v>
      </c>
      <c r="E9" s="564">
        <v>5</v>
      </c>
      <c r="F9" s="564">
        <v>6</v>
      </c>
      <c r="G9" s="564">
        <v>7</v>
      </c>
      <c r="H9" s="564">
        <v>8</v>
      </c>
      <c r="I9" s="564">
        <v>9</v>
      </c>
      <c r="J9" s="564">
        <v>10</v>
      </c>
      <c r="K9" s="564">
        <v>11</v>
      </c>
      <c r="L9" s="564">
        <v>12</v>
      </c>
      <c r="M9" s="564">
        <v>13</v>
      </c>
      <c r="N9" s="564">
        <v>14</v>
      </c>
      <c r="O9" s="565">
        <v>15</v>
      </c>
    </row>
    <row r="10" spans="1:15" s="137" customFormat="1" ht="27" customHeight="1" x14ac:dyDescent="0.3">
      <c r="A10" s="386"/>
      <c r="B10" s="529" t="s">
        <v>157</v>
      </c>
      <c r="C10" s="374"/>
      <c r="D10" s="374"/>
      <c r="E10" s="374"/>
      <c r="F10" s="530"/>
      <c r="G10" s="530"/>
      <c r="H10" s="530"/>
      <c r="I10" s="531"/>
      <c r="J10" s="531"/>
      <c r="K10" s="531"/>
      <c r="L10" s="531"/>
      <c r="M10" s="531"/>
      <c r="N10" s="531"/>
      <c r="O10" s="532"/>
    </row>
    <row r="11" spans="1:15" s="137" customFormat="1" ht="27" customHeight="1" x14ac:dyDescent="0.3">
      <c r="A11" s="386"/>
      <c r="B11" s="533" t="s">
        <v>155</v>
      </c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5"/>
    </row>
    <row r="12" spans="1:15" s="137" customFormat="1" ht="20.25" customHeight="1" x14ac:dyDescent="0.3">
      <c r="A12" s="386"/>
      <c r="B12" s="533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5"/>
    </row>
    <row r="13" spans="1:15" s="137" customFormat="1" ht="27" customHeight="1" x14ac:dyDescent="0.3">
      <c r="A13" s="386"/>
      <c r="B13" s="534" t="s">
        <v>154</v>
      </c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5"/>
    </row>
    <row r="14" spans="1:15" s="137" customFormat="1" ht="20.25" customHeight="1" x14ac:dyDescent="0.3">
      <c r="A14" s="386"/>
      <c r="B14" s="53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5"/>
    </row>
    <row r="15" spans="1:15" s="137" customFormat="1" ht="27" customHeight="1" x14ac:dyDescent="0.3">
      <c r="A15" s="386"/>
      <c r="B15" s="529" t="s">
        <v>156</v>
      </c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5"/>
    </row>
    <row r="16" spans="1:15" s="137" customFormat="1" ht="27" customHeight="1" x14ac:dyDescent="0.3">
      <c r="A16" s="386"/>
      <c r="B16" s="533" t="s">
        <v>155</v>
      </c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5"/>
    </row>
    <row r="17" spans="1:18" ht="21.75" customHeight="1" x14ac:dyDescent="0.25">
      <c r="A17" s="387"/>
      <c r="B17" s="533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376"/>
    </row>
    <row r="18" spans="1:18" ht="27" customHeight="1" x14ac:dyDescent="0.25">
      <c r="A18" s="387"/>
      <c r="B18" s="534" t="s">
        <v>154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376"/>
    </row>
    <row r="19" spans="1:18" ht="27" customHeight="1" x14ac:dyDescent="0.25">
      <c r="A19" s="387"/>
      <c r="B19" s="534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376"/>
    </row>
    <row r="20" spans="1:18" s="138" customFormat="1" ht="27" customHeight="1" thickBot="1" x14ac:dyDescent="0.35">
      <c r="A20" s="388"/>
      <c r="B20" s="535" t="s">
        <v>53</v>
      </c>
      <c r="C20" s="536"/>
      <c r="D20" s="536"/>
      <c r="E20" s="536"/>
      <c r="F20" s="537"/>
      <c r="G20" s="537"/>
      <c r="H20" s="537"/>
      <c r="I20" s="538"/>
      <c r="J20" s="538"/>
      <c r="K20" s="538"/>
      <c r="L20" s="538"/>
      <c r="M20" s="538"/>
      <c r="N20" s="538"/>
      <c r="O20" s="539"/>
    </row>
    <row r="21" spans="1:18" s="138" customFormat="1" ht="20.25" customHeight="1" x14ac:dyDescent="0.3">
      <c r="A21" s="173"/>
      <c r="B21" s="540"/>
      <c r="C21" s="541"/>
      <c r="D21" s="541"/>
      <c r="E21" s="541"/>
      <c r="F21" s="542"/>
      <c r="G21" s="542"/>
      <c r="H21" s="542"/>
      <c r="I21" s="543"/>
      <c r="J21" s="543"/>
      <c r="K21" s="543"/>
      <c r="L21" s="543"/>
      <c r="M21" s="543"/>
      <c r="N21" s="543"/>
      <c r="O21" s="366"/>
      <c r="P21" s="132"/>
    </row>
    <row r="22" spans="1:18" s="138" customFormat="1" ht="44.25" customHeight="1" x14ac:dyDescent="0.3">
      <c r="A22" s="173"/>
      <c r="B22" s="1478" t="s">
        <v>445</v>
      </c>
      <c r="C22" s="1478"/>
      <c r="D22" s="1478"/>
      <c r="E22" s="1478"/>
      <c r="F22" s="1478"/>
      <c r="G22" s="371"/>
      <c r="H22" s="371"/>
      <c r="I22" s="371"/>
      <c r="J22" s="371"/>
      <c r="K22" s="371"/>
      <c r="L22" s="371"/>
      <c r="M22" s="371"/>
      <c r="N22" s="371"/>
      <c r="O22" s="527"/>
      <c r="P22" s="139"/>
      <c r="Q22" s="139"/>
      <c r="R22" s="140"/>
    </row>
    <row r="23" spans="1:18" s="138" customFormat="1" ht="19.5" x14ac:dyDescent="0.3">
      <c r="A23" s="173"/>
      <c r="B23" s="1478"/>
      <c r="C23" s="1478"/>
      <c r="D23" s="1478"/>
      <c r="E23" s="1478"/>
      <c r="F23" s="1478"/>
      <c r="G23" s="366"/>
      <c r="H23" s="366"/>
      <c r="I23" s="366"/>
      <c r="J23" s="366"/>
      <c r="K23" s="366"/>
      <c r="L23" s="366"/>
      <c r="M23" s="366"/>
      <c r="N23" s="366"/>
      <c r="O23" s="528"/>
      <c r="P23" s="139"/>
      <c r="Q23" s="139"/>
    </row>
    <row r="24" spans="1:18" s="135" customFormat="1" ht="16.5" x14ac:dyDescent="0.25">
      <c r="A24" s="156" t="s">
        <v>633</v>
      </c>
      <c r="B24" s="544"/>
      <c r="C24" s="544"/>
      <c r="D24" s="544"/>
      <c r="E24" s="544"/>
      <c r="F24" s="544"/>
      <c r="G24" s="544"/>
      <c r="H24" s="544"/>
      <c r="I24" s="544"/>
      <c r="J24" s="544"/>
      <c r="K24" s="544"/>
      <c r="L24" s="544"/>
      <c r="M24" s="544"/>
      <c r="N24" s="544"/>
      <c r="O24" s="544"/>
    </row>
    <row r="25" spans="1:18" s="136" customFormat="1" ht="16.5" x14ac:dyDescent="0.2">
      <c r="A25" s="156" t="s">
        <v>878</v>
      </c>
      <c r="B25" s="541"/>
      <c r="C25" s="541"/>
      <c r="D25" s="541"/>
      <c r="E25" s="541"/>
      <c r="F25" s="541"/>
      <c r="G25" s="541"/>
      <c r="H25" s="541"/>
      <c r="I25" s="541"/>
      <c r="J25" s="541"/>
      <c r="K25" s="541"/>
      <c r="L25" s="541"/>
      <c r="M25" s="541"/>
      <c r="N25" s="541"/>
      <c r="O25" s="541"/>
    </row>
    <row r="26" spans="1:18" s="137" customFormat="1" ht="16.5" x14ac:dyDescent="0.3">
      <c r="A26" s="545"/>
      <c r="B26" s="545"/>
      <c r="C26" s="545"/>
      <c r="D26" s="545"/>
      <c r="E26" s="545"/>
      <c r="F26" s="545"/>
      <c r="G26" s="545"/>
      <c r="H26" s="545"/>
      <c r="I26" s="545"/>
      <c r="J26" s="545"/>
      <c r="K26" s="545"/>
      <c r="L26" s="545"/>
      <c r="M26" s="545"/>
      <c r="N26" s="545"/>
      <c r="O26" s="545"/>
    </row>
    <row r="27" spans="1:18" s="137" customFormat="1" x14ac:dyDescent="0.25"/>
    <row r="28" spans="1:18" s="137" customFormat="1" x14ac:dyDescent="0.25"/>
    <row r="29" spans="1:18" s="137" customFormat="1" x14ac:dyDescent="0.25"/>
    <row r="30" spans="1:18" s="137" customFormat="1" x14ac:dyDescent="0.25"/>
    <row r="31" spans="1:18" s="137" customFormat="1" x14ac:dyDescent="0.25"/>
    <row r="32" spans="1:18" s="137" customFormat="1" x14ac:dyDescent="0.25"/>
    <row r="36" s="138" customFormat="1" x14ac:dyDescent="0.25"/>
    <row r="40" s="135" customFormat="1" x14ac:dyDescent="0.25"/>
    <row r="41" s="136" customFormat="1" x14ac:dyDescent="0.2"/>
    <row r="42" s="137" customFormat="1" x14ac:dyDescent="0.25"/>
    <row r="43" s="137" customFormat="1" x14ac:dyDescent="0.25"/>
    <row r="44" s="137" customFormat="1" x14ac:dyDescent="0.25"/>
    <row r="45" s="137" customFormat="1" x14ac:dyDescent="0.25"/>
    <row r="46" s="137" customFormat="1" x14ac:dyDescent="0.25"/>
    <row r="47" s="137" customFormat="1" x14ac:dyDescent="0.25"/>
    <row r="48" s="137" customFormat="1" x14ac:dyDescent="0.25"/>
    <row r="52" s="138" customFormat="1" x14ac:dyDescent="0.25"/>
  </sheetData>
  <mergeCells count="3">
    <mergeCell ref="B2:N2"/>
    <mergeCell ref="B4:N4"/>
    <mergeCell ref="B22:F23"/>
  </mergeCells>
  <phoneticPr fontId="24" type="noConversion"/>
  <pageMargins left="0.74803149606299213" right="0.74803149606299213" top="0.98425196850393704" bottom="0.98425196850393704" header="0.51181102362204722" footer="0.51181102362204722"/>
  <pageSetup paperSize="8" scale="67" fitToHeight="3" orientation="landscape" r:id="rId1"/>
  <headerFooter alignWithMargins="0">
    <oddHeader>&amp;C&amp;A</oddHeader>
    <oddFooter>&amp;C&amp;P/&amp;P</oddFooter>
  </headerFooter>
  <rowBreaks count="2" manualBreakCount="2">
    <brk id="70" max="16383" man="1"/>
    <brk id="103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W254"/>
  <sheetViews>
    <sheetView showGridLines="0" zoomScale="80" zoomScaleNormal="80" zoomScaleSheetLayoutView="65" workbookViewId="0">
      <selection activeCell="F12" sqref="F12"/>
    </sheetView>
  </sheetViews>
  <sheetFormatPr defaultRowHeight="15" x14ac:dyDescent="0.2"/>
  <cols>
    <col min="1" max="1" width="13.6640625" style="8" customWidth="1"/>
    <col min="2" max="2" width="19.33203125" style="8" customWidth="1"/>
    <col min="3" max="3" width="18.1640625" style="8" customWidth="1"/>
    <col min="4" max="4" width="17.33203125" style="8" customWidth="1"/>
    <col min="5" max="5" width="14.1640625" style="8" customWidth="1"/>
    <col min="6" max="6" width="16.6640625" style="8" customWidth="1"/>
    <col min="7" max="7" width="15.6640625" style="8" bestFit="1" customWidth="1"/>
    <col min="8" max="8" width="13.83203125" style="8" customWidth="1"/>
    <col min="9" max="9" width="11.6640625" style="8" bestFit="1" customWidth="1"/>
    <col min="10" max="10" width="16.6640625" style="8" customWidth="1"/>
    <col min="11" max="11" width="17.1640625" style="8" customWidth="1"/>
    <col min="12" max="12" width="17.5" style="8" customWidth="1"/>
    <col min="13" max="13" width="18.33203125" style="8" customWidth="1"/>
    <col min="14" max="14" width="18.5" style="8" customWidth="1"/>
    <col min="15" max="16384" width="9.33203125" style="8"/>
  </cols>
  <sheetData>
    <row r="1" spans="1:23" ht="15.75" thickBot="1" x14ac:dyDescent="0.25">
      <c r="B1" s="13"/>
      <c r="C1" s="13"/>
      <c r="D1" s="13"/>
      <c r="G1" s="5"/>
    </row>
    <row r="2" spans="1:23" ht="18.75" thickBot="1" x14ac:dyDescent="0.25">
      <c r="A2" s="1479" t="s">
        <v>326</v>
      </c>
      <c r="B2" s="1480"/>
      <c r="C2" s="1480"/>
      <c r="D2" s="1480"/>
      <c r="E2" s="1480"/>
      <c r="F2" s="1480"/>
      <c r="G2" s="1480"/>
      <c r="H2" s="1480"/>
      <c r="I2" s="1480"/>
      <c r="J2" s="1480"/>
      <c r="K2" s="1480"/>
      <c r="L2" s="1480"/>
      <c r="M2" s="1480"/>
      <c r="N2" s="1481"/>
      <c r="O2" s="14"/>
    </row>
    <row r="3" spans="1:23" ht="15.75" thickBot="1" x14ac:dyDescent="0.25">
      <c r="A3" s="12"/>
      <c r="B3" s="11"/>
      <c r="C3" s="11"/>
      <c r="D3" s="11"/>
      <c r="E3" s="10"/>
      <c r="F3" s="10"/>
      <c r="G3" s="7"/>
      <c r="H3" s="10"/>
      <c r="I3" s="10"/>
      <c r="J3" s="10"/>
      <c r="K3" s="9"/>
      <c r="L3" s="9"/>
      <c r="M3" s="9"/>
    </row>
    <row r="4" spans="1:23" ht="18.75" thickBot="1" x14ac:dyDescent="0.25">
      <c r="A4" s="1482" t="s">
        <v>220</v>
      </c>
      <c r="B4" s="1483"/>
      <c r="C4" s="1483"/>
      <c r="D4" s="1483"/>
      <c r="E4" s="1483"/>
      <c r="F4" s="1483"/>
      <c r="G4" s="1483"/>
      <c r="H4" s="1483"/>
      <c r="I4" s="1483"/>
      <c r="J4" s="1483"/>
      <c r="K4" s="1483"/>
      <c r="L4" s="1483"/>
      <c r="M4" s="1483"/>
      <c r="N4" s="1484"/>
    </row>
    <row r="5" spans="1:23" ht="15.75" customHeight="1" x14ac:dyDescent="0.3">
      <c r="A5" s="1485" t="s">
        <v>430</v>
      </c>
      <c r="B5" s="1485"/>
      <c r="C5" s="4"/>
      <c r="D5" s="4"/>
      <c r="E5" s="141" t="s">
        <v>922</v>
      </c>
      <c r="F5" s="142"/>
      <c r="G5" s="142"/>
    </row>
    <row r="6" spans="1:23" ht="15.75" customHeight="1" x14ac:dyDescent="0.3">
      <c r="A6" s="1485" t="s">
        <v>222</v>
      </c>
      <c r="B6" s="1485"/>
      <c r="C6" s="4"/>
      <c r="D6" s="4"/>
      <c r="E6" s="141" t="s">
        <v>922</v>
      </c>
      <c r="F6" s="142"/>
      <c r="G6" s="142"/>
    </row>
    <row r="7" spans="1:23" ht="16.5" x14ac:dyDescent="0.2">
      <c r="A7" s="602"/>
      <c r="B7" s="595"/>
      <c r="C7" s="595"/>
      <c r="D7" s="595"/>
      <c r="E7" s="143"/>
      <c r="F7" s="143"/>
      <c r="G7" s="145"/>
      <c r="H7" s="143"/>
      <c r="I7" s="143"/>
      <c r="J7" s="143"/>
      <c r="K7" s="603"/>
      <c r="L7" s="603"/>
      <c r="M7" s="603"/>
      <c r="N7" s="142"/>
    </row>
    <row r="8" spans="1:23" ht="17.25" thickBot="1" x14ac:dyDescent="0.35">
      <c r="A8" s="369" t="s">
        <v>312</v>
      </c>
      <c r="B8" s="595"/>
      <c r="C8" s="595"/>
      <c r="D8" s="595"/>
      <c r="E8" s="596"/>
      <c r="F8" s="596"/>
      <c r="G8" s="596"/>
      <c r="H8" s="596"/>
      <c r="I8" s="596"/>
      <c r="J8" s="596"/>
      <c r="K8" s="573"/>
      <c r="L8" s="573"/>
      <c r="M8" s="573"/>
      <c r="N8" s="147"/>
      <c r="O8" s="6"/>
      <c r="P8" s="6"/>
      <c r="Q8" s="6"/>
      <c r="R8" s="6"/>
      <c r="S8" s="6"/>
      <c r="T8" s="6"/>
      <c r="U8" s="6"/>
      <c r="V8" s="6"/>
      <c r="W8" s="6"/>
    </row>
    <row r="9" spans="1:23" ht="88.5" customHeight="1" x14ac:dyDescent="0.2">
      <c r="A9" s="597" t="s">
        <v>85</v>
      </c>
      <c r="B9" s="157" t="s">
        <v>179</v>
      </c>
      <c r="C9" s="157" t="s">
        <v>276</v>
      </c>
      <c r="D9" s="157" t="s">
        <v>277</v>
      </c>
      <c r="E9" s="157" t="s">
        <v>178</v>
      </c>
      <c r="F9" s="157" t="s">
        <v>177</v>
      </c>
      <c r="G9" s="157" t="s">
        <v>176</v>
      </c>
      <c r="H9" s="157" t="s">
        <v>175</v>
      </c>
      <c r="I9" s="157" t="s">
        <v>174</v>
      </c>
      <c r="J9" s="157" t="s">
        <v>171</v>
      </c>
      <c r="K9" s="157" t="s">
        <v>173</v>
      </c>
      <c r="L9" s="157" t="s">
        <v>272</v>
      </c>
      <c r="M9" s="157" t="s">
        <v>172</v>
      </c>
      <c r="N9" s="598" t="s">
        <v>273</v>
      </c>
      <c r="O9" s="6"/>
      <c r="P9" s="6"/>
      <c r="Q9" s="6"/>
      <c r="R9" s="6"/>
      <c r="S9" s="6"/>
      <c r="T9" s="6"/>
      <c r="U9" s="6"/>
      <c r="V9" s="6"/>
      <c r="W9" s="6"/>
    </row>
    <row r="10" spans="1:23" ht="22.5" customHeight="1" x14ac:dyDescent="0.2">
      <c r="A10" s="159">
        <v>1</v>
      </c>
      <c r="B10" s="160">
        <v>2</v>
      </c>
      <c r="C10" s="160">
        <v>3</v>
      </c>
      <c r="D10" s="160">
        <v>4</v>
      </c>
      <c r="E10" s="160">
        <v>5</v>
      </c>
      <c r="F10" s="160">
        <v>6</v>
      </c>
      <c r="G10" s="160">
        <v>7</v>
      </c>
      <c r="H10" s="160">
        <v>8</v>
      </c>
      <c r="I10" s="160">
        <v>9</v>
      </c>
      <c r="J10" s="160">
        <v>10</v>
      </c>
      <c r="K10" s="160">
        <v>11</v>
      </c>
      <c r="L10" s="160">
        <v>12</v>
      </c>
      <c r="M10" s="635">
        <v>13</v>
      </c>
      <c r="N10" s="635">
        <v>14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ht="37.5" customHeight="1" x14ac:dyDescent="0.2">
      <c r="A11" s="599" t="s">
        <v>278</v>
      </c>
      <c r="B11" s="553"/>
      <c r="C11" s="553"/>
      <c r="D11" s="553"/>
      <c r="E11" s="553"/>
      <c r="F11" s="553"/>
      <c r="G11" s="553"/>
      <c r="H11" s="553"/>
      <c r="I11" s="553"/>
      <c r="J11" s="553"/>
      <c r="K11" s="553"/>
      <c r="L11" s="553"/>
      <c r="M11" s="553"/>
      <c r="N11" s="554"/>
      <c r="O11" s="6"/>
      <c r="P11" s="6"/>
      <c r="Q11" s="6"/>
      <c r="R11" s="6"/>
      <c r="S11" s="6"/>
      <c r="T11" s="6"/>
      <c r="U11" s="6"/>
      <c r="V11" s="6"/>
      <c r="W11" s="6"/>
    </row>
    <row r="12" spans="1:23" ht="37.5" customHeight="1" x14ac:dyDescent="0.2">
      <c r="A12" s="599" t="s">
        <v>279</v>
      </c>
      <c r="B12" s="553"/>
      <c r="C12" s="553"/>
      <c r="D12" s="553"/>
      <c r="E12" s="553"/>
      <c r="F12" s="553"/>
      <c r="G12" s="553"/>
      <c r="H12" s="553"/>
      <c r="I12" s="553"/>
      <c r="J12" s="553"/>
      <c r="K12" s="553"/>
      <c r="L12" s="553"/>
      <c r="M12" s="553"/>
      <c r="N12" s="554"/>
      <c r="O12" s="6"/>
      <c r="P12" s="6"/>
      <c r="Q12" s="6"/>
      <c r="R12" s="6"/>
      <c r="S12" s="6"/>
      <c r="T12" s="6"/>
      <c r="U12" s="6"/>
      <c r="V12" s="6"/>
      <c r="W12" s="6"/>
    </row>
    <row r="13" spans="1:23" ht="37.5" customHeight="1" x14ac:dyDescent="0.2">
      <c r="A13" s="575" t="s">
        <v>280</v>
      </c>
      <c r="B13" s="553"/>
      <c r="C13" s="553"/>
      <c r="D13" s="553"/>
      <c r="E13" s="553"/>
      <c r="F13" s="553"/>
      <c r="G13" s="553"/>
      <c r="H13" s="553"/>
      <c r="I13" s="553"/>
      <c r="J13" s="553"/>
      <c r="K13" s="553"/>
      <c r="L13" s="553"/>
      <c r="M13" s="553"/>
      <c r="N13" s="554"/>
      <c r="O13" s="15"/>
      <c r="P13" s="6"/>
      <c r="Q13" s="6"/>
      <c r="R13" s="6"/>
      <c r="S13" s="6"/>
      <c r="T13" s="6"/>
      <c r="U13" s="6"/>
      <c r="V13" s="6"/>
      <c r="W13" s="6"/>
    </row>
    <row r="14" spans="1:23" ht="37.5" customHeight="1" thickBot="1" x14ac:dyDescent="0.25">
      <c r="A14" s="600" t="s">
        <v>281</v>
      </c>
      <c r="B14" s="601"/>
      <c r="C14" s="601"/>
      <c r="D14" s="601"/>
      <c r="E14" s="601"/>
      <c r="F14" s="601"/>
      <c r="G14" s="601"/>
      <c r="H14" s="601"/>
      <c r="I14" s="583"/>
      <c r="J14" s="583"/>
      <c r="K14" s="583"/>
      <c r="L14" s="583"/>
      <c r="M14" s="583"/>
      <c r="N14" s="584"/>
      <c r="O14" s="15"/>
      <c r="P14" s="6"/>
      <c r="Q14" s="6"/>
      <c r="R14" s="6"/>
      <c r="S14" s="6"/>
      <c r="T14" s="6"/>
      <c r="U14" s="6"/>
      <c r="V14" s="6"/>
      <c r="W14" s="6"/>
    </row>
    <row r="15" spans="1:23" ht="30" customHeight="1" x14ac:dyDescent="0.2">
      <c r="A15" s="156" t="s">
        <v>633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6"/>
      <c r="P15" s="6"/>
      <c r="Q15" s="6"/>
      <c r="R15" s="6"/>
      <c r="S15" s="6"/>
      <c r="T15" s="6"/>
      <c r="U15" s="6"/>
      <c r="V15" s="6"/>
      <c r="W15" s="6"/>
    </row>
    <row r="16" spans="1:23" ht="16.5" x14ac:dyDescent="0.2">
      <c r="A16" s="156" t="s">
        <v>878</v>
      </c>
      <c r="B16" s="6"/>
      <c r="C16" s="6"/>
      <c r="D16" s="6"/>
      <c r="E16" s="6"/>
      <c r="F16" s="6"/>
      <c r="G16" s="6"/>
      <c r="H16" s="6"/>
    </row>
    <row r="17" spans="1:8" x14ac:dyDescent="0.2">
      <c r="A17" s="6"/>
      <c r="B17" s="6"/>
      <c r="C17" s="6"/>
      <c r="D17" s="6"/>
      <c r="E17" s="6"/>
      <c r="F17" s="6"/>
      <c r="G17" s="6"/>
      <c r="H17" s="6"/>
    </row>
    <row r="18" spans="1:8" x14ac:dyDescent="0.2">
      <c r="A18" s="6"/>
      <c r="B18" s="6"/>
      <c r="C18" s="6"/>
      <c r="D18" s="6"/>
      <c r="E18" s="6"/>
      <c r="F18" s="6"/>
      <c r="G18" s="6"/>
      <c r="H18" s="6"/>
    </row>
    <row r="19" spans="1:8" x14ac:dyDescent="0.2">
      <c r="A19" s="6"/>
      <c r="B19" s="6"/>
      <c r="C19" s="6"/>
      <c r="D19" s="6"/>
      <c r="E19" s="6"/>
      <c r="F19" s="6"/>
      <c r="G19" s="6"/>
      <c r="H19" s="6"/>
    </row>
    <row r="20" spans="1:8" x14ac:dyDescent="0.2">
      <c r="A20" s="6"/>
      <c r="B20" s="6"/>
      <c r="C20" s="6"/>
      <c r="D20" s="6"/>
      <c r="E20" s="6"/>
      <c r="F20" s="6"/>
      <c r="G20" s="6"/>
      <c r="H20" s="6"/>
    </row>
    <row r="21" spans="1:8" x14ac:dyDescent="0.2">
      <c r="A21" s="6"/>
      <c r="B21" s="6"/>
      <c r="C21" s="6"/>
      <c r="D21" s="6"/>
      <c r="E21" s="6"/>
      <c r="F21" s="6"/>
      <c r="G21" s="6"/>
      <c r="H21" s="6"/>
    </row>
    <row r="22" spans="1:8" x14ac:dyDescent="0.2">
      <c r="A22" s="6"/>
      <c r="B22" s="6"/>
      <c r="C22" s="6"/>
      <c r="D22" s="6"/>
      <c r="E22" s="6"/>
      <c r="F22" s="6"/>
      <c r="G22" s="6"/>
      <c r="H22" s="6"/>
    </row>
    <row r="23" spans="1:8" x14ac:dyDescent="0.2">
      <c r="A23" s="6"/>
      <c r="B23" s="6"/>
      <c r="C23" s="6"/>
      <c r="D23" s="6"/>
      <c r="E23" s="6"/>
      <c r="F23" s="6"/>
      <c r="G23" s="6"/>
      <c r="H23" s="6"/>
    </row>
    <row r="24" spans="1:8" x14ac:dyDescent="0.2">
      <c r="A24" s="6"/>
      <c r="B24" s="6"/>
      <c r="C24" s="6"/>
      <c r="D24" s="6"/>
      <c r="E24" s="6"/>
      <c r="F24" s="6"/>
      <c r="G24" s="6"/>
      <c r="H24" s="6"/>
    </row>
    <row r="25" spans="1:8" x14ac:dyDescent="0.2">
      <c r="A25" s="6"/>
      <c r="B25" s="6"/>
      <c r="C25" s="6"/>
      <c r="D25" s="6"/>
      <c r="E25" s="6"/>
      <c r="F25" s="6"/>
      <c r="G25" s="6"/>
      <c r="H25" s="6"/>
    </row>
    <row r="26" spans="1:8" x14ac:dyDescent="0.2">
      <c r="A26" s="6"/>
      <c r="B26" s="6"/>
      <c r="C26" s="6"/>
      <c r="D26" s="6"/>
      <c r="E26" s="6"/>
      <c r="F26" s="6"/>
      <c r="G26" s="6"/>
      <c r="H26" s="6"/>
    </row>
    <row r="27" spans="1:8" x14ac:dyDescent="0.2">
      <c r="A27" s="6"/>
      <c r="B27" s="6"/>
      <c r="C27" s="6"/>
      <c r="D27" s="6"/>
      <c r="E27" s="6"/>
      <c r="F27" s="6"/>
      <c r="G27" s="6"/>
      <c r="H27" s="6"/>
    </row>
    <row r="28" spans="1:8" x14ac:dyDescent="0.2">
      <c r="A28" s="6"/>
      <c r="B28" s="6"/>
      <c r="C28" s="6"/>
      <c r="D28" s="6"/>
      <c r="E28" s="6"/>
      <c r="F28" s="6"/>
      <c r="G28" s="6"/>
      <c r="H28" s="6"/>
    </row>
    <row r="29" spans="1:8" x14ac:dyDescent="0.2">
      <c r="A29" s="6"/>
      <c r="B29" s="6"/>
      <c r="C29" s="6"/>
      <c r="D29" s="6"/>
      <c r="E29" s="6"/>
      <c r="F29" s="6"/>
      <c r="G29" s="6"/>
      <c r="H29" s="6"/>
    </row>
    <row r="30" spans="1:8" x14ac:dyDescent="0.2">
      <c r="A30" s="6"/>
      <c r="B30" s="6"/>
      <c r="C30" s="6"/>
      <c r="D30" s="6"/>
      <c r="E30" s="6"/>
      <c r="F30" s="6"/>
      <c r="G30" s="6"/>
      <c r="H30" s="6"/>
    </row>
    <row r="31" spans="1:8" x14ac:dyDescent="0.2">
      <c r="A31" s="6"/>
      <c r="B31" s="6"/>
      <c r="C31" s="6"/>
      <c r="D31" s="6"/>
      <c r="E31" s="6"/>
      <c r="F31" s="6"/>
      <c r="G31" s="6"/>
      <c r="H31" s="6"/>
    </row>
    <row r="32" spans="1:8" x14ac:dyDescent="0.2">
      <c r="A32" s="6"/>
      <c r="B32" s="6"/>
      <c r="C32" s="6"/>
      <c r="D32" s="6"/>
      <c r="E32" s="6"/>
      <c r="F32" s="6"/>
      <c r="G32" s="6"/>
      <c r="H32" s="6"/>
    </row>
    <row r="33" spans="1:8" x14ac:dyDescent="0.2">
      <c r="A33" s="6"/>
      <c r="B33" s="6"/>
      <c r="C33" s="6"/>
      <c r="D33" s="6"/>
      <c r="E33" s="6"/>
      <c r="F33" s="6"/>
      <c r="G33" s="6"/>
      <c r="H33" s="6"/>
    </row>
    <row r="34" spans="1:8" x14ac:dyDescent="0.2">
      <c r="A34" s="6"/>
      <c r="B34" s="6"/>
      <c r="C34" s="6"/>
      <c r="D34" s="6"/>
      <c r="E34" s="6"/>
      <c r="F34" s="6"/>
      <c r="G34" s="6"/>
      <c r="H34" s="6"/>
    </row>
    <row r="35" spans="1:8" x14ac:dyDescent="0.2">
      <c r="A35" s="6"/>
      <c r="B35" s="6"/>
      <c r="C35" s="6"/>
      <c r="D35" s="6"/>
      <c r="E35" s="6"/>
      <c r="F35" s="6"/>
      <c r="G35" s="6"/>
      <c r="H35" s="6"/>
    </row>
    <row r="36" spans="1:8" x14ac:dyDescent="0.2">
      <c r="A36" s="6"/>
      <c r="B36" s="6"/>
      <c r="C36" s="6"/>
      <c r="D36" s="6"/>
      <c r="E36" s="6"/>
      <c r="F36" s="6"/>
      <c r="G36" s="6"/>
      <c r="H36" s="6"/>
    </row>
    <row r="37" spans="1:8" x14ac:dyDescent="0.2">
      <c r="A37" s="6"/>
      <c r="B37" s="6"/>
      <c r="C37" s="6"/>
      <c r="D37" s="6"/>
      <c r="E37" s="6"/>
      <c r="F37" s="6"/>
      <c r="G37" s="6"/>
      <c r="H37" s="6"/>
    </row>
    <row r="38" spans="1:8" x14ac:dyDescent="0.2">
      <c r="A38" s="6"/>
      <c r="B38" s="6"/>
      <c r="C38" s="6"/>
      <c r="D38" s="6"/>
      <c r="E38" s="6"/>
      <c r="F38" s="6"/>
      <c r="G38" s="6"/>
      <c r="H38" s="6"/>
    </row>
    <row r="39" spans="1:8" x14ac:dyDescent="0.2">
      <c r="A39" s="6"/>
      <c r="B39" s="6"/>
      <c r="C39" s="6"/>
      <c r="D39" s="6"/>
      <c r="E39" s="6"/>
      <c r="F39" s="6"/>
      <c r="G39" s="6"/>
      <c r="H39" s="6"/>
    </row>
    <row r="40" spans="1:8" x14ac:dyDescent="0.2">
      <c r="A40" s="6"/>
      <c r="B40" s="6"/>
      <c r="C40" s="6"/>
      <c r="D40" s="6"/>
      <c r="E40" s="6"/>
      <c r="F40" s="6"/>
      <c r="G40" s="6"/>
      <c r="H40" s="6"/>
    </row>
    <row r="41" spans="1:8" x14ac:dyDescent="0.2">
      <c r="A41" s="6"/>
      <c r="B41" s="6"/>
      <c r="C41" s="6"/>
      <c r="D41" s="6"/>
      <c r="E41" s="6"/>
      <c r="F41" s="6"/>
      <c r="G41" s="6"/>
      <c r="H41" s="6"/>
    </row>
    <row r="42" spans="1:8" x14ac:dyDescent="0.2">
      <c r="A42" s="6"/>
      <c r="B42" s="6"/>
      <c r="C42" s="6"/>
      <c r="D42" s="6"/>
      <c r="E42" s="6"/>
      <c r="F42" s="6"/>
      <c r="G42" s="6"/>
      <c r="H42" s="6"/>
    </row>
    <row r="43" spans="1:8" x14ac:dyDescent="0.2">
      <c r="A43" s="6"/>
      <c r="B43" s="6"/>
      <c r="C43" s="6"/>
      <c r="D43" s="6"/>
      <c r="E43" s="6"/>
      <c r="F43" s="6"/>
      <c r="G43" s="6"/>
      <c r="H43" s="6"/>
    </row>
    <row r="44" spans="1:8" x14ac:dyDescent="0.2">
      <c r="A44" s="6"/>
      <c r="B44" s="6"/>
      <c r="C44" s="6"/>
      <c r="D44" s="6"/>
      <c r="E44" s="6"/>
      <c r="F44" s="6"/>
      <c r="G44" s="6"/>
      <c r="H44" s="6"/>
    </row>
    <row r="45" spans="1:8" x14ac:dyDescent="0.2">
      <c r="A45" s="6"/>
      <c r="B45" s="6"/>
      <c r="C45" s="6"/>
      <c r="D45" s="6"/>
      <c r="E45" s="6"/>
      <c r="F45" s="6"/>
      <c r="G45" s="6"/>
      <c r="H45" s="6"/>
    </row>
    <row r="46" spans="1:8" x14ac:dyDescent="0.2">
      <c r="A46" s="6"/>
      <c r="B46" s="6"/>
      <c r="C46" s="6"/>
      <c r="D46" s="6"/>
      <c r="E46" s="6"/>
      <c r="F46" s="6"/>
      <c r="G46" s="6"/>
      <c r="H46" s="6"/>
    </row>
    <row r="47" spans="1:8" x14ac:dyDescent="0.2">
      <c r="A47" s="6"/>
      <c r="B47" s="6"/>
      <c r="C47" s="6"/>
      <c r="D47" s="6"/>
      <c r="E47" s="6"/>
      <c r="F47" s="6"/>
      <c r="G47" s="6"/>
      <c r="H47" s="6"/>
    </row>
    <row r="48" spans="1:8" x14ac:dyDescent="0.2">
      <c r="A48" s="6"/>
      <c r="B48" s="6"/>
      <c r="C48" s="6"/>
      <c r="D48" s="6"/>
      <c r="E48" s="6"/>
      <c r="F48" s="6"/>
      <c r="G48" s="6"/>
      <c r="H48" s="6"/>
    </row>
    <row r="49" spans="1:8" x14ac:dyDescent="0.2">
      <c r="A49" s="6"/>
      <c r="B49" s="6"/>
      <c r="C49" s="6"/>
      <c r="D49" s="6"/>
      <c r="E49" s="6"/>
      <c r="F49" s="6"/>
      <c r="G49" s="6"/>
      <c r="H49" s="6"/>
    </row>
    <row r="50" spans="1:8" x14ac:dyDescent="0.2">
      <c r="A50" s="6"/>
      <c r="B50" s="6"/>
      <c r="C50" s="6"/>
      <c r="D50" s="6"/>
      <c r="E50" s="6"/>
      <c r="F50" s="6"/>
      <c r="G50" s="6"/>
      <c r="H50" s="6"/>
    </row>
    <row r="51" spans="1:8" x14ac:dyDescent="0.2">
      <c r="A51" s="6"/>
      <c r="B51" s="6"/>
      <c r="C51" s="6"/>
      <c r="D51" s="6"/>
      <c r="E51" s="6"/>
      <c r="F51" s="6"/>
      <c r="G51" s="6"/>
      <c r="H51" s="6"/>
    </row>
    <row r="52" spans="1:8" x14ac:dyDescent="0.2">
      <c r="A52" s="6"/>
      <c r="B52" s="6"/>
      <c r="C52" s="6"/>
      <c r="D52" s="6"/>
      <c r="E52" s="6"/>
      <c r="F52" s="6"/>
      <c r="G52" s="6"/>
      <c r="H52" s="6"/>
    </row>
    <row r="53" spans="1:8" x14ac:dyDescent="0.2">
      <c r="A53" s="6"/>
      <c r="B53" s="6"/>
      <c r="C53" s="6"/>
      <c r="D53" s="6"/>
      <c r="E53" s="6"/>
      <c r="F53" s="6"/>
      <c r="G53" s="6"/>
      <c r="H53" s="6"/>
    </row>
    <row r="54" spans="1:8" x14ac:dyDescent="0.2">
      <c r="A54" s="6"/>
      <c r="B54" s="6"/>
      <c r="C54" s="6"/>
      <c r="D54" s="6"/>
      <c r="E54" s="6"/>
      <c r="F54" s="6"/>
      <c r="G54" s="6"/>
      <c r="H54" s="6"/>
    </row>
    <row r="55" spans="1:8" x14ac:dyDescent="0.2">
      <c r="A55" s="6"/>
      <c r="B55" s="6"/>
      <c r="C55" s="6"/>
      <c r="D55" s="6"/>
      <c r="E55" s="6"/>
      <c r="F55" s="6"/>
      <c r="G55" s="6"/>
      <c r="H55" s="6"/>
    </row>
    <row r="56" spans="1:8" x14ac:dyDescent="0.2">
      <c r="A56" s="6"/>
      <c r="B56" s="6"/>
      <c r="C56" s="6"/>
      <c r="D56" s="6"/>
      <c r="E56" s="6"/>
      <c r="F56" s="6"/>
      <c r="G56" s="6"/>
      <c r="H56" s="6"/>
    </row>
    <row r="57" spans="1:8" x14ac:dyDescent="0.2">
      <c r="A57" s="6"/>
      <c r="B57" s="6"/>
      <c r="C57" s="6"/>
      <c r="D57" s="6"/>
      <c r="E57" s="6"/>
      <c r="F57" s="6"/>
      <c r="G57" s="6"/>
      <c r="H57" s="6"/>
    </row>
    <row r="58" spans="1:8" x14ac:dyDescent="0.2">
      <c r="A58" s="6"/>
      <c r="B58" s="6"/>
      <c r="C58" s="6"/>
      <c r="D58" s="6"/>
      <c r="E58" s="6"/>
      <c r="F58" s="6"/>
      <c r="G58" s="6"/>
      <c r="H58" s="6"/>
    </row>
    <row r="59" spans="1:8" x14ac:dyDescent="0.2">
      <c r="A59" s="6"/>
      <c r="B59" s="6"/>
      <c r="C59" s="6"/>
      <c r="D59" s="6"/>
      <c r="E59" s="6"/>
      <c r="F59" s="6"/>
      <c r="G59" s="6"/>
      <c r="H59" s="6"/>
    </row>
    <row r="60" spans="1:8" x14ac:dyDescent="0.2">
      <c r="A60" s="6"/>
      <c r="B60" s="6"/>
      <c r="C60" s="6"/>
      <c r="D60" s="6"/>
      <c r="E60" s="6"/>
      <c r="F60" s="6"/>
      <c r="G60" s="6"/>
      <c r="H60" s="6"/>
    </row>
    <row r="61" spans="1:8" x14ac:dyDescent="0.2">
      <c r="A61" s="6"/>
      <c r="B61" s="6"/>
      <c r="C61" s="6"/>
      <c r="D61" s="6"/>
      <c r="E61" s="6"/>
      <c r="F61" s="6"/>
      <c r="G61" s="6"/>
      <c r="H61" s="6"/>
    </row>
    <row r="62" spans="1:8" x14ac:dyDescent="0.2">
      <c r="A62" s="6"/>
      <c r="B62" s="6"/>
      <c r="C62" s="6"/>
      <c r="D62" s="6"/>
      <c r="E62" s="6"/>
      <c r="F62" s="6"/>
      <c r="G62" s="6"/>
      <c r="H62" s="6"/>
    </row>
    <row r="63" spans="1:8" x14ac:dyDescent="0.2">
      <c r="A63" s="6"/>
      <c r="B63" s="6"/>
      <c r="C63" s="6"/>
      <c r="D63" s="6"/>
      <c r="E63" s="6"/>
      <c r="F63" s="6"/>
      <c r="G63" s="6"/>
      <c r="H63" s="6"/>
    </row>
    <row r="64" spans="1:8" x14ac:dyDescent="0.2">
      <c r="A64" s="6"/>
      <c r="B64" s="6"/>
      <c r="C64" s="6"/>
      <c r="D64" s="6"/>
      <c r="E64" s="6"/>
      <c r="F64" s="6"/>
      <c r="G64" s="6"/>
      <c r="H64" s="6"/>
    </row>
    <row r="65" spans="1:23" x14ac:dyDescent="0.2">
      <c r="A65" s="6"/>
      <c r="B65" s="6"/>
      <c r="C65" s="6"/>
      <c r="D65" s="6"/>
      <c r="E65" s="6"/>
      <c r="F65" s="6"/>
      <c r="G65" s="6"/>
      <c r="H65" s="6"/>
    </row>
    <row r="66" spans="1:23" x14ac:dyDescent="0.2">
      <c r="A66" s="6"/>
      <c r="B66" s="6"/>
      <c r="C66" s="6"/>
      <c r="D66" s="6"/>
      <c r="E66" s="6"/>
      <c r="F66" s="6"/>
      <c r="G66" s="6"/>
      <c r="H66" s="6"/>
    </row>
    <row r="67" spans="1:23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</sheetData>
  <mergeCells count="4">
    <mergeCell ref="A2:N2"/>
    <mergeCell ref="A4:N4"/>
    <mergeCell ref="A5:B5"/>
    <mergeCell ref="A6:B6"/>
  </mergeCells>
  <phoneticPr fontId="24" type="noConversion"/>
  <pageMargins left="0.74803149606299213" right="0.74803149606299213" top="0.98425196850393704" bottom="0.98425196850393704" header="0.51181102362204722" footer="0.51181102362204722"/>
  <pageSetup paperSize="8" scale="63" fitToWidth="2" fitToHeight="4" orientation="landscape" r:id="rId1"/>
  <headerFooter alignWithMargins="0">
    <oddHeader>&amp;C&amp;A</oddHeader>
    <oddFooter>&amp;C&amp;P/&amp;P</oddFooter>
  </headerFooter>
  <rowBreaks count="2" manualBreakCount="2">
    <brk id="40" max="16383" man="1"/>
    <brk id="58" max="16383" man="1"/>
  </row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B1:N27"/>
  <sheetViews>
    <sheetView showGridLines="0" topLeftCell="A4" zoomScaleNormal="100" zoomScaleSheetLayoutView="80" workbookViewId="0">
      <selection activeCell="E15" sqref="E15"/>
    </sheetView>
  </sheetViews>
  <sheetFormatPr defaultRowHeight="15" x14ac:dyDescent="0.25"/>
  <cols>
    <col min="1" max="1" width="4.83203125" style="53" customWidth="1"/>
    <col min="2" max="2" width="10.6640625" style="53" customWidth="1"/>
    <col min="3" max="3" width="29.83203125" style="53" customWidth="1"/>
    <col min="4" max="4" width="30.5" style="53" customWidth="1"/>
    <col min="5" max="5" width="25.83203125" style="53" customWidth="1"/>
    <col min="6" max="6" width="22.5" style="53" customWidth="1"/>
    <col min="7" max="7" width="22.83203125" style="53" customWidth="1"/>
    <col min="8" max="8" width="25.6640625" style="53" customWidth="1"/>
    <col min="9" max="9" width="19.1640625" style="53" customWidth="1"/>
    <col min="10" max="16384" width="9.33203125" style="53"/>
  </cols>
  <sheetData>
    <row r="1" spans="2:14" ht="15.75" thickBot="1" x14ac:dyDescent="0.3">
      <c r="B1" s="57"/>
    </row>
    <row r="2" spans="2:14" ht="18.75" thickBot="1" x14ac:dyDescent="0.3">
      <c r="B2" s="56"/>
      <c r="C2" s="1479" t="s">
        <v>327</v>
      </c>
      <c r="D2" s="1480"/>
      <c r="E2" s="1480"/>
      <c r="F2" s="1480"/>
      <c r="G2" s="1480"/>
      <c r="H2" s="1481"/>
      <c r="I2" s="37"/>
      <c r="J2" s="37"/>
      <c r="K2" s="37"/>
      <c r="L2" s="37"/>
      <c r="M2" s="37"/>
      <c r="N2" s="37"/>
    </row>
    <row r="3" spans="2:14" ht="15.75" thickBot="1" x14ac:dyDescent="0.3">
      <c r="B3" s="56"/>
      <c r="C3" s="56"/>
      <c r="D3" s="54"/>
      <c r="E3" s="54"/>
      <c r="F3" s="54"/>
      <c r="G3" s="54"/>
      <c r="H3" s="54"/>
      <c r="I3" s="54"/>
    </row>
    <row r="4" spans="2:14" ht="18.75" thickBot="1" x14ac:dyDescent="0.3">
      <c r="B4" s="62"/>
      <c r="C4" s="1479" t="s">
        <v>219</v>
      </c>
      <c r="D4" s="1480"/>
      <c r="E4" s="1480"/>
      <c r="F4" s="1480"/>
      <c r="G4" s="1480"/>
      <c r="H4" s="1481"/>
      <c r="I4" s="54"/>
    </row>
    <row r="5" spans="2:14" ht="15.75" x14ac:dyDescent="0.25">
      <c r="B5" s="366"/>
      <c r="C5" s="266" t="s">
        <v>430</v>
      </c>
      <c r="D5" s="141" t="s">
        <v>922</v>
      </c>
      <c r="E5" s="142"/>
      <c r="F5" s="142"/>
      <c r="G5" s="366"/>
      <c r="H5" s="366"/>
      <c r="I5" s="366"/>
    </row>
    <row r="6" spans="2:14" ht="15.75" x14ac:dyDescent="0.25">
      <c r="B6" s="366"/>
      <c r="C6" s="266" t="s">
        <v>222</v>
      </c>
      <c r="D6" s="141" t="s">
        <v>922</v>
      </c>
      <c r="E6" s="142"/>
      <c r="F6" s="142"/>
      <c r="G6" s="366"/>
      <c r="H6" s="366"/>
      <c r="I6" s="366"/>
    </row>
    <row r="7" spans="2:14" ht="30.75" x14ac:dyDescent="0.45">
      <c r="B7" s="371"/>
      <c r="C7" s="366"/>
      <c r="D7" s="368"/>
      <c r="E7" s="368"/>
      <c r="F7" s="368"/>
      <c r="G7" s="368"/>
      <c r="H7" s="856" t="s">
        <v>887</v>
      </c>
      <c r="I7" s="368"/>
    </row>
    <row r="8" spans="2:14" ht="17.25" thickBot="1" x14ac:dyDescent="0.35">
      <c r="B8" s="366"/>
      <c r="C8" s="366"/>
      <c r="D8" s="366"/>
      <c r="E8" s="366"/>
      <c r="F8" s="366"/>
      <c r="G8" s="366"/>
      <c r="H8" s="366"/>
      <c r="I8" s="528"/>
    </row>
    <row r="9" spans="2:14" s="63" customFormat="1" ht="33" x14ac:dyDescent="0.25">
      <c r="B9" s="1488" t="s">
        <v>85</v>
      </c>
      <c r="C9" s="1490" t="s">
        <v>35</v>
      </c>
      <c r="D9" s="157" t="s">
        <v>88</v>
      </c>
      <c r="E9" s="157" t="s">
        <v>89</v>
      </c>
      <c r="F9" s="607" t="s">
        <v>351</v>
      </c>
      <c r="G9" s="607" t="s">
        <v>624</v>
      </c>
      <c r="H9" s="607" t="s">
        <v>636</v>
      </c>
      <c r="I9" s="1486" t="s">
        <v>36</v>
      </c>
    </row>
    <row r="10" spans="2:14" s="59" customFormat="1" ht="30" customHeight="1" x14ac:dyDescent="0.2">
      <c r="B10" s="1489"/>
      <c r="C10" s="1491"/>
      <c r="D10" s="158" t="s">
        <v>120</v>
      </c>
      <c r="E10" s="158" t="s">
        <v>180</v>
      </c>
      <c r="F10" s="158" t="s">
        <v>465</v>
      </c>
      <c r="G10" s="158" t="s">
        <v>465</v>
      </c>
      <c r="H10" s="158" t="s">
        <v>465</v>
      </c>
      <c r="I10" s="1487"/>
    </row>
    <row r="11" spans="2:14" s="59" customFormat="1" ht="16.5" x14ac:dyDescent="0.2">
      <c r="B11" s="563">
        <v>1</v>
      </c>
      <c r="C11" s="550">
        <v>2</v>
      </c>
      <c r="D11" s="160">
        <v>3</v>
      </c>
      <c r="E11" s="550">
        <v>4</v>
      </c>
      <c r="F11" s="550">
        <v>5</v>
      </c>
      <c r="G11" s="550">
        <v>6</v>
      </c>
      <c r="H11" s="550">
        <v>7</v>
      </c>
      <c r="I11" s="551">
        <v>8</v>
      </c>
    </row>
    <row r="12" spans="2:14" s="60" customFormat="1" ht="16.5" x14ac:dyDescent="0.2">
      <c r="B12" s="552"/>
      <c r="C12" s="529" t="s">
        <v>157</v>
      </c>
      <c r="D12" s="553"/>
      <c r="E12" s="553"/>
      <c r="F12" s="553"/>
      <c r="G12" s="553"/>
      <c r="H12" s="553"/>
      <c r="I12" s="554"/>
    </row>
    <row r="13" spans="2:14" s="60" customFormat="1" ht="15.75" x14ac:dyDescent="0.2">
      <c r="B13" s="552"/>
      <c r="C13" s="533" t="s">
        <v>155</v>
      </c>
      <c r="D13" s="553"/>
      <c r="E13" s="553"/>
      <c r="F13" s="553"/>
      <c r="G13" s="553"/>
      <c r="H13" s="553"/>
      <c r="I13" s="554"/>
    </row>
    <row r="14" spans="2:14" s="60" customFormat="1" ht="15.75" x14ac:dyDescent="0.2">
      <c r="B14" s="552"/>
      <c r="C14" s="533"/>
      <c r="D14" s="553"/>
      <c r="E14" s="553"/>
      <c r="F14" s="553"/>
      <c r="G14" s="553"/>
      <c r="H14" s="553"/>
      <c r="I14" s="554"/>
    </row>
    <row r="15" spans="2:14" s="60" customFormat="1" ht="15.75" x14ac:dyDescent="0.2">
      <c r="B15" s="552"/>
      <c r="C15" s="534" t="s">
        <v>154</v>
      </c>
      <c r="D15" s="553"/>
      <c r="E15" s="553"/>
      <c r="F15" s="553"/>
      <c r="G15" s="553"/>
      <c r="H15" s="553"/>
      <c r="I15" s="554"/>
    </row>
    <row r="16" spans="2:14" s="60" customFormat="1" ht="15.75" x14ac:dyDescent="0.2">
      <c r="B16" s="552"/>
      <c r="C16" s="534"/>
      <c r="D16" s="553"/>
      <c r="E16" s="553"/>
      <c r="F16" s="553"/>
      <c r="G16" s="553"/>
      <c r="H16" s="553"/>
      <c r="I16" s="554"/>
    </row>
    <row r="17" spans="2:9" s="60" customFormat="1" ht="16.5" x14ac:dyDescent="0.2">
      <c r="B17" s="552"/>
      <c r="C17" s="529" t="s">
        <v>156</v>
      </c>
      <c r="D17" s="553"/>
      <c r="E17" s="553"/>
      <c r="F17" s="553"/>
      <c r="G17" s="553"/>
      <c r="H17" s="553"/>
      <c r="I17" s="554"/>
    </row>
    <row r="18" spans="2:9" s="60" customFormat="1" ht="15.75" x14ac:dyDescent="0.2">
      <c r="B18" s="552"/>
      <c r="C18" s="533" t="s">
        <v>155</v>
      </c>
      <c r="D18" s="553"/>
      <c r="E18" s="553"/>
      <c r="F18" s="553"/>
      <c r="G18" s="553"/>
      <c r="H18" s="553"/>
      <c r="I18" s="554"/>
    </row>
    <row r="19" spans="2:9" s="60" customFormat="1" ht="15.75" x14ac:dyDescent="0.2">
      <c r="B19" s="552"/>
      <c r="C19" s="533"/>
      <c r="D19" s="553"/>
      <c r="E19" s="553"/>
      <c r="F19" s="553"/>
      <c r="G19" s="553"/>
      <c r="H19" s="553"/>
      <c r="I19" s="554"/>
    </row>
    <row r="20" spans="2:9" s="60" customFormat="1" ht="15.75" x14ac:dyDescent="0.2">
      <c r="B20" s="552"/>
      <c r="C20" s="534" t="s">
        <v>154</v>
      </c>
      <c r="D20" s="553"/>
      <c r="E20" s="553"/>
      <c r="F20" s="553"/>
      <c r="G20" s="553"/>
      <c r="H20" s="553"/>
      <c r="I20" s="554"/>
    </row>
    <row r="21" spans="2:9" s="60" customFormat="1" ht="16.5" thickBot="1" x14ac:dyDescent="0.25">
      <c r="B21" s="555"/>
      <c r="C21" s="556"/>
      <c r="D21" s="557"/>
      <c r="E21" s="557"/>
      <c r="F21" s="557"/>
      <c r="G21" s="557"/>
      <c r="H21" s="557"/>
      <c r="I21" s="558"/>
    </row>
    <row r="22" spans="2:9" s="61" customFormat="1" ht="17.25" customHeight="1" thickBot="1" x14ac:dyDescent="0.35">
      <c r="B22" s="559"/>
      <c r="C22" s="560" t="s">
        <v>53</v>
      </c>
      <c r="D22" s="561"/>
      <c r="E22" s="561"/>
      <c r="F22" s="561"/>
      <c r="G22" s="561"/>
      <c r="H22" s="561"/>
      <c r="I22" s="562"/>
    </row>
    <row r="23" spans="2:9" s="61" customFormat="1" ht="15.75" x14ac:dyDescent="0.25">
      <c r="B23" s="366" t="s">
        <v>339</v>
      </c>
      <c r="C23" s="541"/>
      <c r="D23" s="366"/>
      <c r="E23" s="366"/>
      <c r="F23" s="366"/>
      <c r="G23" s="366"/>
      <c r="H23" s="366"/>
      <c r="I23" s="366"/>
    </row>
    <row r="24" spans="2:9" s="61" customFormat="1" x14ac:dyDescent="0.25">
      <c r="B24" s="1478" t="s">
        <v>444</v>
      </c>
      <c r="C24" s="1478"/>
      <c r="D24" s="1478"/>
      <c r="E24" s="1478"/>
      <c r="F24" s="1478"/>
      <c r="G24" s="1478"/>
      <c r="H24" s="1478"/>
      <c r="I24" s="1478"/>
    </row>
    <row r="25" spans="2:9" s="61" customFormat="1" x14ac:dyDescent="0.25">
      <c r="B25" s="1478"/>
      <c r="C25" s="1478"/>
      <c r="D25" s="1478"/>
      <c r="E25" s="1478"/>
      <c r="F25" s="1478"/>
      <c r="G25" s="1478"/>
      <c r="H25" s="1478"/>
      <c r="I25" s="1478"/>
    </row>
    <row r="26" spans="2:9" s="61" customFormat="1" ht="16.5" x14ac:dyDescent="0.25">
      <c r="B26" s="156" t="s">
        <v>878</v>
      </c>
    </row>
    <row r="27" spans="2:9" s="61" customFormat="1" x14ac:dyDescent="0.25"/>
  </sheetData>
  <mergeCells count="6">
    <mergeCell ref="B24:I25"/>
    <mergeCell ref="I9:I10"/>
    <mergeCell ref="B9:B10"/>
    <mergeCell ref="C9:C10"/>
    <mergeCell ref="C2:H2"/>
    <mergeCell ref="C4:H4"/>
  </mergeCells>
  <phoneticPr fontId="24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>
    <oddHeader>&amp;C&amp;A</oddHeader>
    <oddFooter>&amp;C&amp;P/&amp;P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N35"/>
  <sheetViews>
    <sheetView showGridLines="0" topLeftCell="A4" zoomScaleNormal="100" zoomScaleSheetLayoutView="70" workbookViewId="0">
      <selection activeCell="F14" sqref="F14"/>
    </sheetView>
  </sheetViews>
  <sheetFormatPr defaultRowHeight="15" x14ac:dyDescent="0.2"/>
  <cols>
    <col min="1" max="1" width="8" style="114" customWidth="1"/>
    <col min="2" max="2" width="8.1640625" style="114" customWidth="1"/>
    <col min="3" max="3" width="59.33203125" style="114" customWidth="1"/>
    <col min="4" max="4" width="15.6640625" style="114" customWidth="1"/>
    <col min="5" max="5" width="13.6640625" style="114" customWidth="1"/>
    <col min="6" max="6" width="14.33203125" style="114" customWidth="1"/>
    <col min="7" max="7" width="16.83203125" style="114" customWidth="1"/>
    <col min="8" max="8" width="18.5" style="114" customWidth="1"/>
    <col min="9" max="9" width="21.1640625" style="114" customWidth="1"/>
    <col min="10" max="10" width="12" style="114" bestFit="1" customWidth="1"/>
    <col min="11" max="11" width="13.6640625" style="114" customWidth="1"/>
    <col min="12" max="12" width="12.83203125" style="114" customWidth="1"/>
    <col min="13" max="13" width="16.1640625" style="114" customWidth="1"/>
    <col min="14" max="14" width="18.6640625" style="114" customWidth="1"/>
    <col min="15" max="16384" width="9.33203125" style="114"/>
  </cols>
  <sheetData>
    <row r="1" spans="1:14" ht="15.75" thickBot="1" x14ac:dyDescent="0.25"/>
    <row r="2" spans="1:14" ht="18.75" thickBot="1" x14ac:dyDescent="0.25">
      <c r="B2" s="1479" t="s">
        <v>328</v>
      </c>
      <c r="C2" s="1480"/>
      <c r="D2" s="1480"/>
      <c r="E2" s="1480"/>
      <c r="F2" s="1480"/>
      <c r="G2" s="1480"/>
      <c r="H2" s="1480"/>
      <c r="I2" s="1481"/>
      <c r="J2" s="115"/>
      <c r="K2" s="115"/>
      <c r="L2" s="115"/>
      <c r="M2" s="115"/>
      <c r="N2" s="115"/>
    </row>
    <row r="3" spans="1:14" ht="15.75" thickBot="1" x14ac:dyDescent="0.25">
      <c r="B3" s="116"/>
      <c r="C3" s="55"/>
      <c r="D3" s="117"/>
      <c r="E3" s="117"/>
      <c r="F3" s="117"/>
      <c r="G3" s="117"/>
      <c r="H3" s="117"/>
      <c r="I3" s="117"/>
      <c r="J3" s="115"/>
      <c r="K3" s="115"/>
      <c r="L3" s="115"/>
      <c r="M3" s="115"/>
      <c r="N3" s="115"/>
    </row>
    <row r="4" spans="1:14" s="53" customFormat="1" ht="18.75" thickBot="1" x14ac:dyDescent="0.3">
      <c r="B4" s="1479" t="s">
        <v>221</v>
      </c>
      <c r="C4" s="1480"/>
      <c r="D4" s="1480"/>
      <c r="E4" s="1480"/>
      <c r="F4" s="1480"/>
      <c r="G4" s="1480"/>
      <c r="H4" s="1480"/>
      <c r="I4" s="1481"/>
      <c r="J4" s="59"/>
      <c r="K4" s="59"/>
      <c r="L4" s="59"/>
      <c r="M4" s="59"/>
      <c r="N4" s="63"/>
    </row>
    <row r="5" spans="1:14" ht="15.75" x14ac:dyDescent="0.25">
      <c r="A5" s="147"/>
      <c r="B5" s="147"/>
      <c r="C5" s="266" t="s">
        <v>430</v>
      </c>
      <c r="D5" s="141" t="s">
        <v>922</v>
      </c>
      <c r="E5" s="142"/>
      <c r="F5" s="142"/>
      <c r="G5" s="147"/>
      <c r="H5" s="147"/>
      <c r="I5" s="147"/>
      <c r="J5" s="147"/>
    </row>
    <row r="6" spans="1:14" ht="15.75" x14ac:dyDescent="0.25">
      <c r="A6" s="147"/>
      <c r="B6" s="147"/>
      <c r="C6" s="266" t="s">
        <v>222</v>
      </c>
      <c r="D6" s="141" t="s">
        <v>922</v>
      </c>
      <c r="E6" s="142"/>
      <c r="F6" s="142"/>
      <c r="G6" s="147"/>
      <c r="H6" s="147"/>
      <c r="I6" s="147"/>
      <c r="J6" s="147"/>
    </row>
    <row r="7" spans="1:14" ht="15.75" x14ac:dyDescent="0.2">
      <c r="A7" s="147"/>
      <c r="B7" s="573"/>
      <c r="C7" s="573"/>
      <c r="D7" s="573"/>
      <c r="E7" s="573"/>
      <c r="F7" s="573"/>
      <c r="G7" s="573"/>
      <c r="H7" s="573"/>
      <c r="I7" s="573"/>
      <c r="J7" s="573"/>
      <c r="K7" s="115"/>
      <c r="L7" s="115"/>
      <c r="M7" s="115"/>
      <c r="N7" s="115"/>
    </row>
    <row r="8" spans="1:14" ht="30.75" x14ac:dyDescent="0.45">
      <c r="A8" s="147"/>
      <c r="B8" s="369" t="s">
        <v>446</v>
      </c>
      <c r="C8" s="147"/>
      <c r="D8" s="147"/>
      <c r="E8" s="147"/>
      <c r="F8" s="147"/>
      <c r="G8" s="147"/>
      <c r="H8" s="856" t="s">
        <v>887</v>
      </c>
      <c r="I8" s="147"/>
      <c r="J8" s="147"/>
    </row>
    <row r="9" spans="1:14" ht="17.25" thickBot="1" x14ac:dyDescent="0.25">
      <c r="A9" s="147"/>
      <c r="B9" s="147"/>
      <c r="C9" s="147"/>
      <c r="D9" s="147"/>
      <c r="E9" s="147"/>
      <c r="F9" s="147"/>
      <c r="G9" s="147"/>
      <c r="H9" s="147"/>
      <c r="I9" s="574"/>
      <c r="J9" s="147"/>
    </row>
    <row r="10" spans="1:14" ht="41.25" customHeight="1" thickBot="1" x14ac:dyDescent="0.25">
      <c r="A10" s="147"/>
      <c r="B10" s="566" t="s">
        <v>85</v>
      </c>
      <c r="C10" s="567" t="s">
        <v>35</v>
      </c>
      <c r="D10" s="568" t="s">
        <v>192</v>
      </c>
      <c r="E10" s="568" t="s">
        <v>191</v>
      </c>
      <c r="F10" s="568" t="s">
        <v>190</v>
      </c>
      <c r="G10" s="568" t="s">
        <v>189</v>
      </c>
      <c r="H10" s="568" t="s">
        <v>188</v>
      </c>
      <c r="I10" s="569" t="s">
        <v>187</v>
      </c>
      <c r="J10" s="147"/>
    </row>
    <row r="11" spans="1:14" ht="21.75" customHeight="1" x14ac:dyDescent="0.2">
      <c r="A11" s="147"/>
      <c r="B11" s="570">
        <v>1</v>
      </c>
      <c r="C11" s="571">
        <v>2</v>
      </c>
      <c r="D11" s="571">
        <v>3</v>
      </c>
      <c r="E11" s="571">
        <v>4</v>
      </c>
      <c r="F11" s="571">
        <v>5</v>
      </c>
      <c r="G11" s="571">
        <v>6</v>
      </c>
      <c r="H11" s="571">
        <v>7</v>
      </c>
      <c r="I11" s="572">
        <v>8</v>
      </c>
      <c r="J11" s="147"/>
    </row>
    <row r="12" spans="1:14" ht="21.75" customHeight="1" x14ac:dyDescent="0.2">
      <c r="A12" s="147"/>
      <c r="B12" s="575">
        <v>1</v>
      </c>
      <c r="C12" s="553" t="s">
        <v>426</v>
      </c>
      <c r="D12" s="553"/>
      <c r="E12" s="553"/>
      <c r="F12" s="553"/>
      <c r="G12" s="553"/>
      <c r="H12" s="553"/>
      <c r="I12" s="554"/>
      <c r="J12" s="147"/>
    </row>
    <row r="13" spans="1:14" ht="21.75" customHeight="1" x14ac:dyDescent="0.2">
      <c r="A13" s="147"/>
      <c r="B13" s="575">
        <v>2</v>
      </c>
      <c r="C13" s="553" t="s">
        <v>344</v>
      </c>
      <c r="D13" s="553"/>
      <c r="E13" s="553"/>
      <c r="F13" s="553"/>
      <c r="G13" s="553"/>
      <c r="H13" s="553"/>
      <c r="I13" s="554"/>
      <c r="J13" s="147"/>
    </row>
    <row r="14" spans="1:14" ht="21.75" customHeight="1" x14ac:dyDescent="0.2">
      <c r="A14" s="147"/>
      <c r="B14" s="575">
        <v>3</v>
      </c>
      <c r="C14" s="553" t="s">
        <v>223</v>
      </c>
      <c r="D14" s="553"/>
      <c r="E14" s="553"/>
      <c r="F14" s="553"/>
      <c r="G14" s="553"/>
      <c r="H14" s="553"/>
      <c r="I14" s="554"/>
      <c r="J14" s="147"/>
    </row>
    <row r="15" spans="1:14" ht="21.75" customHeight="1" x14ac:dyDescent="0.2">
      <c r="A15" s="147"/>
      <c r="B15" s="575">
        <v>4</v>
      </c>
      <c r="C15" s="553" t="s">
        <v>123</v>
      </c>
      <c r="D15" s="553"/>
      <c r="E15" s="553"/>
      <c r="F15" s="553"/>
      <c r="G15" s="553"/>
      <c r="H15" s="553"/>
      <c r="I15" s="554"/>
      <c r="J15" s="147"/>
    </row>
    <row r="16" spans="1:14" ht="21.75" customHeight="1" x14ac:dyDescent="0.2">
      <c r="A16" s="147"/>
      <c r="B16" s="575">
        <f>+B15+0.1</f>
        <v>4.0999999999999996</v>
      </c>
      <c r="C16" s="553" t="s">
        <v>124</v>
      </c>
      <c r="D16" s="553"/>
      <c r="E16" s="553"/>
      <c r="F16" s="553"/>
      <c r="G16" s="553"/>
      <c r="H16" s="553"/>
      <c r="I16" s="554"/>
      <c r="J16" s="147"/>
    </row>
    <row r="17" spans="1:10" ht="21.75" customHeight="1" x14ac:dyDescent="0.2">
      <c r="A17" s="147"/>
      <c r="B17" s="575">
        <f>+B16+0.1</f>
        <v>4.1999999999999993</v>
      </c>
      <c r="C17" s="553" t="s">
        <v>84</v>
      </c>
      <c r="D17" s="553"/>
      <c r="E17" s="553"/>
      <c r="F17" s="553"/>
      <c r="G17" s="553"/>
      <c r="H17" s="553"/>
      <c r="I17" s="554"/>
      <c r="J17" s="147"/>
    </row>
    <row r="18" spans="1:10" ht="21.75" customHeight="1" x14ac:dyDescent="0.2">
      <c r="A18" s="147"/>
      <c r="B18" s="575">
        <f>+B17+0.1</f>
        <v>4.2999999999999989</v>
      </c>
      <c r="C18" s="553" t="s">
        <v>125</v>
      </c>
      <c r="D18" s="553"/>
      <c r="E18" s="553"/>
      <c r="F18" s="553"/>
      <c r="G18" s="553"/>
      <c r="H18" s="553"/>
      <c r="I18" s="554"/>
      <c r="J18" s="147"/>
    </row>
    <row r="19" spans="1:10" ht="21.75" customHeight="1" x14ac:dyDescent="0.2">
      <c r="A19" s="147"/>
      <c r="B19" s="575">
        <v>5</v>
      </c>
      <c r="C19" s="662" t="s">
        <v>367</v>
      </c>
      <c r="D19" s="553"/>
      <c r="E19" s="553"/>
      <c r="F19" s="553"/>
      <c r="G19" s="553"/>
      <c r="H19" s="553"/>
      <c r="I19" s="554"/>
      <c r="J19" s="147"/>
    </row>
    <row r="20" spans="1:10" ht="21.75" customHeight="1" x14ac:dyDescent="0.2">
      <c r="A20" s="147"/>
      <c r="B20" s="661">
        <v>6</v>
      </c>
      <c r="C20" s="576" t="s">
        <v>292</v>
      </c>
      <c r="D20" s="553"/>
      <c r="E20" s="553"/>
      <c r="F20" s="553"/>
      <c r="G20" s="553"/>
      <c r="H20" s="553"/>
      <c r="I20" s="554"/>
      <c r="J20" s="147"/>
    </row>
    <row r="21" spans="1:10" ht="19.5" customHeight="1" x14ac:dyDescent="0.2">
      <c r="A21" s="147"/>
      <c r="B21" s="575">
        <v>7</v>
      </c>
      <c r="C21" s="576" t="s">
        <v>366</v>
      </c>
      <c r="D21" s="553"/>
      <c r="E21" s="553"/>
      <c r="F21" s="553"/>
      <c r="G21" s="553"/>
      <c r="H21" s="553"/>
      <c r="I21" s="554"/>
      <c r="J21" s="147"/>
    </row>
    <row r="22" spans="1:10" ht="38.25" customHeight="1" x14ac:dyDescent="0.2">
      <c r="A22" s="147"/>
      <c r="B22" s="575">
        <v>8</v>
      </c>
      <c r="C22" s="576" t="s">
        <v>427</v>
      </c>
      <c r="D22" s="553"/>
      <c r="E22" s="553"/>
      <c r="F22" s="553"/>
      <c r="G22" s="553"/>
      <c r="H22" s="553"/>
      <c r="I22" s="554"/>
      <c r="J22" s="147"/>
    </row>
    <row r="23" spans="1:10" ht="21.75" customHeight="1" x14ac:dyDescent="0.2">
      <c r="A23" s="147"/>
      <c r="B23" s="575">
        <v>9</v>
      </c>
      <c r="C23" s="576" t="str">
        <f>D1.1!B25</f>
        <v>Any other item  (to be specified)</v>
      </c>
      <c r="D23" s="553"/>
      <c r="E23" s="553"/>
      <c r="F23" s="553"/>
      <c r="G23" s="553"/>
      <c r="H23" s="553"/>
      <c r="I23" s="554"/>
      <c r="J23" s="147"/>
    </row>
    <row r="24" spans="1:10" ht="21.75" customHeight="1" x14ac:dyDescent="0.2">
      <c r="A24" s="147"/>
      <c r="B24" s="575">
        <v>10</v>
      </c>
      <c r="C24" s="153" t="s">
        <v>428</v>
      </c>
      <c r="D24" s="553"/>
      <c r="E24" s="553"/>
      <c r="F24" s="553"/>
      <c r="G24" s="553"/>
      <c r="H24" s="553"/>
      <c r="I24" s="554"/>
      <c r="J24" s="147"/>
    </row>
    <row r="25" spans="1:10" ht="21.75" customHeight="1" x14ac:dyDescent="0.2">
      <c r="A25" s="147"/>
      <c r="B25" s="575">
        <v>11</v>
      </c>
      <c r="C25" s="153" t="s">
        <v>464</v>
      </c>
      <c r="D25" s="553"/>
      <c r="E25" s="553"/>
      <c r="F25" s="553"/>
      <c r="G25" s="553"/>
      <c r="H25" s="553"/>
      <c r="I25" s="554"/>
      <c r="J25" s="147"/>
    </row>
    <row r="26" spans="1:10" ht="21.75" customHeight="1" x14ac:dyDescent="0.2">
      <c r="A26" s="147"/>
      <c r="B26" s="575"/>
      <c r="C26" s="153"/>
      <c r="D26" s="553"/>
      <c r="E26" s="553"/>
      <c r="F26" s="553"/>
      <c r="G26" s="553"/>
      <c r="H26" s="553"/>
      <c r="I26" s="554"/>
      <c r="J26" s="147"/>
    </row>
    <row r="27" spans="1:10" ht="21.75" customHeight="1" x14ac:dyDescent="0.2">
      <c r="A27" s="147"/>
      <c r="B27" s="579" t="s">
        <v>387</v>
      </c>
      <c r="C27" s="577" t="s">
        <v>186</v>
      </c>
      <c r="D27" s="553"/>
      <c r="E27" s="553"/>
      <c r="F27" s="553"/>
      <c r="G27" s="553"/>
      <c r="H27" s="553"/>
      <c r="I27" s="554"/>
      <c r="J27" s="147"/>
    </row>
    <row r="28" spans="1:10" ht="21.75" customHeight="1" x14ac:dyDescent="0.2">
      <c r="A28" s="147"/>
      <c r="B28" s="578"/>
      <c r="C28" s="576"/>
      <c r="D28" s="553"/>
      <c r="E28" s="553"/>
      <c r="F28" s="553"/>
      <c r="G28" s="553"/>
      <c r="H28" s="553"/>
      <c r="I28" s="554"/>
      <c r="J28" s="147"/>
    </row>
    <row r="29" spans="1:10" ht="21.75" customHeight="1" x14ac:dyDescent="0.2">
      <c r="A29" s="147"/>
      <c r="B29" s="579" t="s">
        <v>59</v>
      </c>
      <c r="C29" s="580" t="s">
        <v>185</v>
      </c>
      <c r="D29" s="553"/>
      <c r="E29" s="553"/>
      <c r="F29" s="553"/>
      <c r="G29" s="553"/>
      <c r="H29" s="553"/>
      <c r="I29" s="554"/>
      <c r="J29" s="147"/>
    </row>
    <row r="30" spans="1:10" ht="21.75" customHeight="1" x14ac:dyDescent="0.2">
      <c r="A30" s="147"/>
      <c r="B30" s="579" t="s">
        <v>18</v>
      </c>
      <c r="C30" s="153" t="s">
        <v>383</v>
      </c>
      <c r="D30" s="553"/>
      <c r="E30" s="553"/>
      <c r="F30" s="553"/>
      <c r="G30" s="553"/>
      <c r="H30" s="553"/>
      <c r="I30" s="554"/>
      <c r="J30" s="147"/>
    </row>
    <row r="31" spans="1:10" ht="21.75" customHeight="1" x14ac:dyDescent="0.2">
      <c r="A31" s="147"/>
      <c r="B31" s="579" t="s">
        <v>384</v>
      </c>
      <c r="C31" s="580" t="s">
        <v>184</v>
      </c>
      <c r="D31" s="553"/>
      <c r="E31" s="553"/>
      <c r="F31" s="553"/>
      <c r="G31" s="553"/>
      <c r="H31" s="553"/>
      <c r="I31" s="554"/>
      <c r="J31" s="147"/>
    </row>
    <row r="32" spans="1:10" ht="21.75" customHeight="1" x14ac:dyDescent="0.2">
      <c r="A32" s="147"/>
      <c r="B32" s="578">
        <v>1</v>
      </c>
      <c r="C32" s="576" t="s">
        <v>183</v>
      </c>
      <c r="D32" s="553"/>
      <c r="E32" s="553"/>
      <c r="F32" s="553"/>
      <c r="G32" s="553"/>
      <c r="H32" s="553"/>
      <c r="I32" s="554"/>
      <c r="J32" s="147"/>
    </row>
    <row r="33" spans="1:10" ht="21.75" customHeight="1" thickBot="1" x14ac:dyDescent="0.25">
      <c r="A33" s="147"/>
      <c r="B33" s="581">
        <v>2</v>
      </c>
      <c r="C33" s="582" t="s">
        <v>182</v>
      </c>
      <c r="D33" s="583"/>
      <c r="E33" s="583"/>
      <c r="F33" s="583"/>
      <c r="G33" s="583"/>
      <c r="H33" s="583"/>
      <c r="I33" s="584"/>
      <c r="J33" s="147"/>
    </row>
    <row r="34" spans="1:10" ht="15.75" x14ac:dyDescent="0.2">
      <c r="A34" s="147"/>
      <c r="B34" s="585"/>
      <c r="C34" s="586"/>
      <c r="D34" s="587"/>
      <c r="E34" s="587"/>
      <c r="F34" s="587"/>
      <c r="G34" s="587"/>
      <c r="H34" s="587"/>
      <c r="I34" s="587"/>
      <c r="J34" s="147"/>
    </row>
    <row r="35" spans="1:10" ht="15.75" x14ac:dyDescent="0.2">
      <c r="A35" s="147"/>
      <c r="B35" s="147" t="s">
        <v>181</v>
      </c>
      <c r="C35" s="147"/>
      <c r="D35" s="147"/>
      <c r="E35" s="147"/>
      <c r="F35" s="147"/>
      <c r="G35" s="147"/>
      <c r="H35" s="147"/>
      <c r="I35" s="147"/>
      <c r="J35" s="147"/>
    </row>
  </sheetData>
  <mergeCells count="2">
    <mergeCell ref="B2:I2"/>
    <mergeCell ref="B4:I4"/>
  </mergeCells>
  <phoneticPr fontId="24" type="noConversion"/>
  <pageMargins left="0.74803149606299213" right="0.74803149606299213" top="0.98425196850393704" bottom="0.98425196850393704" header="0.51181102362204722" footer="0.51181102362204722"/>
  <pageSetup paperSize="8" scale="55" pageOrder="overThenDown" orientation="landscape" r:id="rId1"/>
  <headerFooter alignWithMargins="0">
    <oddHeader>&amp;C&amp;A</oddHeader>
    <oddFooter>&amp;C&amp;P/&amp;P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H42"/>
  <sheetViews>
    <sheetView topLeftCell="A7" zoomScale="90" zoomScaleNormal="90" workbookViewId="0">
      <selection activeCell="C18" sqref="C18"/>
    </sheetView>
  </sheetViews>
  <sheetFormatPr defaultRowHeight="12.75" x14ac:dyDescent="0.2"/>
  <cols>
    <col min="1" max="1" width="7.83203125" customWidth="1"/>
    <col min="2" max="2" width="68.33203125" bestFit="1" customWidth="1"/>
    <col min="3" max="4" width="13.83203125" customWidth="1"/>
    <col min="5" max="5" width="16.6640625" customWidth="1"/>
    <col min="6" max="6" width="13.83203125" customWidth="1"/>
    <col min="7" max="7" width="17.5" customWidth="1"/>
    <col min="8" max="8" width="13.83203125" customWidth="1"/>
  </cols>
  <sheetData>
    <row r="1" spans="1:8" ht="13.5" thickBot="1" x14ac:dyDescent="0.25"/>
    <row r="2" spans="1:8" ht="18.75" thickBot="1" x14ac:dyDescent="0.3">
      <c r="A2" s="39"/>
      <c r="B2" s="1457" t="s">
        <v>814</v>
      </c>
      <c r="C2" s="1458"/>
      <c r="D2" s="1458"/>
      <c r="E2" s="1458"/>
      <c r="F2" s="1458"/>
      <c r="G2" s="1458"/>
      <c r="H2" s="1458"/>
    </row>
    <row r="3" spans="1:8" ht="16.5" thickBot="1" x14ac:dyDescent="0.3">
      <c r="A3" s="101"/>
      <c r="B3" s="35"/>
      <c r="C3" s="35"/>
      <c r="D3" s="35"/>
      <c r="E3" s="35"/>
      <c r="F3" s="35"/>
      <c r="G3" s="35"/>
      <c r="H3" s="35"/>
    </row>
    <row r="4" spans="1:8" ht="18.75" thickBot="1" x14ac:dyDescent="0.3">
      <c r="A4" s="101"/>
      <c r="B4" s="1457" t="s">
        <v>816</v>
      </c>
      <c r="C4" s="1458"/>
      <c r="D4" s="1458"/>
      <c r="E4" s="1458"/>
      <c r="F4" s="1458"/>
      <c r="G4" s="1458"/>
      <c r="H4" s="1458"/>
    </row>
    <row r="5" spans="1:8" ht="15.75" x14ac:dyDescent="0.25">
      <c r="A5" s="281"/>
      <c r="B5" s="280" t="s">
        <v>430</v>
      </c>
      <c r="C5" s="141" t="s">
        <v>922</v>
      </c>
      <c r="D5" s="142"/>
      <c r="E5" s="142"/>
      <c r="F5" s="279"/>
      <c r="G5" s="279"/>
      <c r="H5" s="279"/>
    </row>
    <row r="6" spans="1:8" ht="15.75" x14ac:dyDescent="0.25">
      <c r="A6" s="281"/>
      <c r="B6" s="280" t="s">
        <v>222</v>
      </c>
      <c r="C6" s="141" t="s">
        <v>922</v>
      </c>
      <c r="D6" s="142"/>
      <c r="E6" s="142"/>
      <c r="F6" s="279"/>
      <c r="G6" s="279"/>
      <c r="H6" s="279"/>
    </row>
    <row r="7" spans="1:8" ht="15.75" x14ac:dyDescent="0.25">
      <c r="A7" s="281"/>
      <c r="B7" s="280"/>
      <c r="C7" s="266"/>
      <c r="D7" s="279"/>
      <c r="E7" s="279"/>
      <c r="F7" s="279"/>
      <c r="G7" s="279"/>
      <c r="H7" s="279"/>
    </row>
    <row r="8" spans="1:8" ht="16.5" x14ac:dyDescent="0.3">
      <c r="A8" s="281"/>
      <c r="B8" s="830" t="s">
        <v>827</v>
      </c>
      <c r="C8" s="266"/>
      <c r="D8" s="279"/>
      <c r="E8" s="279"/>
      <c r="F8" s="279"/>
      <c r="G8" s="279"/>
      <c r="H8" s="279"/>
    </row>
    <row r="9" spans="1:8" ht="16.5" thickBot="1" x14ac:dyDescent="0.3">
      <c r="A9" s="503"/>
      <c r="B9" s="279"/>
      <c r="C9" s="279"/>
      <c r="D9" s="279"/>
      <c r="E9" s="279"/>
      <c r="F9" s="279"/>
      <c r="G9" s="279"/>
      <c r="H9" s="279"/>
    </row>
    <row r="10" spans="1:8" ht="54" customHeight="1" x14ac:dyDescent="0.2">
      <c r="A10" s="504" t="s">
        <v>34</v>
      </c>
      <c r="B10" s="822" t="s">
        <v>35</v>
      </c>
      <c r="C10" s="1492" t="s">
        <v>819</v>
      </c>
      <c r="D10" s="1253" t="s">
        <v>821</v>
      </c>
      <c r="E10" s="1254"/>
      <c r="F10" s="1253" t="s">
        <v>820</v>
      </c>
      <c r="G10" s="1254"/>
      <c r="H10" s="1494" t="s">
        <v>824</v>
      </c>
    </row>
    <row r="11" spans="1:8" ht="66" x14ac:dyDescent="0.2">
      <c r="A11" s="821"/>
      <c r="B11" s="820"/>
      <c r="C11" s="1493"/>
      <c r="D11" s="823" t="s">
        <v>822</v>
      </c>
      <c r="E11" s="823" t="s">
        <v>823</v>
      </c>
      <c r="F11" s="823" t="s">
        <v>822</v>
      </c>
      <c r="G11" s="823" t="s">
        <v>823</v>
      </c>
      <c r="H11" s="1495"/>
    </row>
    <row r="12" spans="1:8" ht="17.25" thickBot="1" x14ac:dyDescent="0.25">
      <c r="A12" s="829">
        <v>1</v>
      </c>
      <c r="B12" s="351">
        <v>2</v>
      </c>
      <c r="C12" s="351">
        <v>3</v>
      </c>
      <c r="D12" s="351">
        <v>4</v>
      </c>
      <c r="E12" s="351">
        <v>5</v>
      </c>
      <c r="F12" s="351">
        <v>6</v>
      </c>
      <c r="G12" s="351" t="s">
        <v>825</v>
      </c>
      <c r="H12" s="495" t="s">
        <v>826</v>
      </c>
    </row>
    <row r="13" spans="1:8" ht="16.5" x14ac:dyDescent="0.3">
      <c r="A13" s="781"/>
      <c r="B13" s="838" t="s">
        <v>828</v>
      </c>
      <c r="C13" s="828"/>
      <c r="D13" s="828"/>
      <c r="E13" s="828"/>
      <c r="F13" s="828"/>
      <c r="G13" s="828"/>
      <c r="H13" s="485"/>
    </row>
    <row r="14" spans="1:8" ht="15.75" x14ac:dyDescent="0.25">
      <c r="A14" s="244">
        <v>1</v>
      </c>
      <c r="B14" s="250" t="s">
        <v>281</v>
      </c>
      <c r="C14" s="510"/>
      <c r="D14" s="510"/>
      <c r="E14" s="510"/>
      <c r="F14" s="510"/>
      <c r="G14" s="510"/>
      <c r="H14" s="273"/>
    </row>
    <row r="15" spans="1:8" ht="15.75" x14ac:dyDescent="0.25">
      <c r="A15" s="244">
        <v>2</v>
      </c>
      <c r="B15" s="250" t="s">
        <v>281</v>
      </c>
      <c r="C15" s="510"/>
      <c r="D15" s="510"/>
      <c r="E15" s="510"/>
      <c r="F15" s="510"/>
      <c r="G15" s="510"/>
      <c r="H15" s="273"/>
    </row>
    <row r="16" spans="1:8" ht="16.5" x14ac:dyDescent="0.3">
      <c r="A16" s="244">
        <v>3</v>
      </c>
      <c r="B16" s="672" t="s">
        <v>281</v>
      </c>
      <c r="C16" s="511"/>
      <c r="D16" s="511"/>
      <c r="E16" s="511"/>
      <c r="F16" s="511"/>
      <c r="G16" s="511"/>
      <c r="H16" s="273"/>
    </row>
    <row r="17" spans="1:8" ht="16.5" x14ac:dyDescent="0.3">
      <c r="A17" s="673"/>
      <c r="B17" s="672"/>
      <c r="C17" s="511"/>
      <c r="D17" s="511"/>
      <c r="E17" s="511"/>
      <c r="F17" s="511"/>
      <c r="G17" s="511"/>
      <c r="H17" s="273"/>
    </row>
    <row r="18" spans="1:8" ht="16.5" x14ac:dyDescent="0.3">
      <c r="A18" s="244"/>
      <c r="B18" s="672" t="s">
        <v>410</v>
      </c>
      <c r="C18" s="511"/>
      <c r="D18" s="511"/>
      <c r="E18" s="511"/>
      <c r="F18" s="511"/>
      <c r="G18" s="511"/>
      <c r="H18" s="273"/>
    </row>
    <row r="19" spans="1:8" ht="16.5" x14ac:dyDescent="0.3">
      <c r="A19" s="673">
        <v>1</v>
      </c>
      <c r="B19" s="672" t="s">
        <v>281</v>
      </c>
      <c r="C19" s="511"/>
      <c r="D19" s="511"/>
      <c r="E19" s="511"/>
      <c r="F19" s="511"/>
      <c r="G19" s="511"/>
      <c r="H19" s="273"/>
    </row>
    <row r="20" spans="1:8" ht="16.5" x14ac:dyDescent="0.3">
      <c r="A20" s="673">
        <v>2</v>
      </c>
      <c r="B20" s="672" t="s">
        <v>281</v>
      </c>
      <c r="C20" s="511"/>
      <c r="D20" s="511"/>
      <c r="E20" s="511"/>
      <c r="F20" s="511"/>
      <c r="G20" s="511"/>
      <c r="H20" s="273"/>
    </row>
    <row r="21" spans="1:8" ht="16.5" x14ac:dyDescent="0.3">
      <c r="A21" s="673">
        <v>3</v>
      </c>
      <c r="B21" s="672" t="s">
        <v>281</v>
      </c>
      <c r="C21" s="511"/>
      <c r="D21" s="511"/>
      <c r="E21" s="511"/>
      <c r="F21" s="511"/>
      <c r="G21" s="511"/>
      <c r="H21" s="273"/>
    </row>
    <row r="22" spans="1:8" ht="16.5" x14ac:dyDescent="0.3">
      <c r="A22" s="673">
        <v>4</v>
      </c>
      <c r="B22" s="672"/>
      <c r="C22" s="511"/>
      <c r="D22" s="511"/>
      <c r="E22" s="511"/>
      <c r="F22" s="511"/>
      <c r="G22" s="511"/>
      <c r="H22" s="273"/>
    </row>
    <row r="23" spans="1:8" ht="16.5" x14ac:dyDescent="0.3">
      <c r="A23" s="244"/>
      <c r="B23" s="672" t="s">
        <v>411</v>
      </c>
      <c r="C23" s="511"/>
      <c r="D23" s="511"/>
      <c r="E23" s="511"/>
      <c r="F23" s="511"/>
      <c r="G23" s="511"/>
      <c r="H23" s="273"/>
    </row>
    <row r="24" spans="1:8" ht="16.5" x14ac:dyDescent="0.3">
      <c r="A24" s="673">
        <v>23</v>
      </c>
      <c r="B24" s="672" t="s">
        <v>412</v>
      </c>
      <c r="C24" s="511"/>
      <c r="D24" s="511"/>
      <c r="E24" s="511"/>
      <c r="F24" s="511"/>
      <c r="G24" s="511"/>
      <c r="H24" s="273"/>
    </row>
    <row r="25" spans="1:8" ht="16.5" x14ac:dyDescent="0.3">
      <c r="A25" s="673">
        <v>24</v>
      </c>
      <c r="B25" s="672" t="s">
        <v>413</v>
      </c>
      <c r="C25" s="511"/>
      <c r="D25" s="511"/>
      <c r="E25" s="511"/>
      <c r="F25" s="511"/>
      <c r="G25" s="511"/>
      <c r="H25" s="273"/>
    </row>
    <row r="26" spans="1:8" ht="16.5" x14ac:dyDescent="0.3">
      <c r="A26" s="673">
        <v>25</v>
      </c>
      <c r="B26" s="672" t="s">
        <v>414</v>
      </c>
      <c r="C26" s="511"/>
      <c r="D26" s="511"/>
      <c r="E26" s="511"/>
      <c r="F26" s="511"/>
      <c r="G26" s="511"/>
      <c r="H26" s="273"/>
    </row>
    <row r="27" spans="1:8" ht="16.5" x14ac:dyDescent="0.3">
      <c r="A27" s="673">
        <v>26</v>
      </c>
      <c r="B27" s="672" t="s">
        <v>415</v>
      </c>
      <c r="C27" s="511"/>
      <c r="D27" s="511"/>
      <c r="E27" s="511"/>
      <c r="F27" s="511"/>
      <c r="G27" s="511"/>
      <c r="H27" s="273"/>
    </row>
    <row r="28" spans="1:8" ht="16.5" x14ac:dyDescent="0.3">
      <c r="A28" s="673">
        <v>27</v>
      </c>
      <c r="B28" s="674" t="s">
        <v>416</v>
      </c>
      <c r="C28" s="511"/>
      <c r="D28" s="511"/>
      <c r="E28" s="511"/>
      <c r="F28" s="511"/>
      <c r="G28" s="511"/>
      <c r="H28" s="273"/>
    </row>
    <row r="29" spans="1:8" ht="15.75" x14ac:dyDescent="0.25">
      <c r="A29" s="244"/>
      <c r="B29" s="675" t="s">
        <v>417</v>
      </c>
      <c r="C29" s="511"/>
      <c r="D29" s="511"/>
      <c r="E29" s="511"/>
      <c r="F29" s="511"/>
      <c r="G29" s="511"/>
      <c r="H29" s="273"/>
    </row>
    <row r="30" spans="1:8" ht="15.75" x14ac:dyDescent="0.25">
      <c r="A30" s="244"/>
      <c r="B30" s="675" t="s">
        <v>418</v>
      </c>
      <c r="C30" s="511"/>
      <c r="D30" s="511"/>
      <c r="E30" s="511"/>
      <c r="F30" s="511"/>
      <c r="G30" s="511"/>
      <c r="H30" s="273"/>
    </row>
    <row r="31" spans="1:8" ht="15.75" x14ac:dyDescent="0.25">
      <c r="A31" s="244"/>
      <c r="B31" s="675" t="s">
        <v>419</v>
      </c>
      <c r="C31" s="511"/>
      <c r="D31" s="511"/>
      <c r="E31" s="511"/>
      <c r="F31" s="511"/>
      <c r="G31" s="511"/>
      <c r="H31" s="273"/>
    </row>
    <row r="32" spans="1:8" ht="15.75" x14ac:dyDescent="0.25">
      <c r="A32" s="244"/>
      <c r="B32" s="675" t="s">
        <v>420</v>
      </c>
      <c r="C32" s="511"/>
      <c r="D32" s="511"/>
      <c r="E32" s="511"/>
      <c r="F32" s="511"/>
      <c r="G32" s="511"/>
      <c r="H32" s="273"/>
    </row>
    <row r="33" spans="1:8" ht="15.75" x14ac:dyDescent="0.25">
      <c r="A33" s="244"/>
      <c r="B33" s="675" t="s">
        <v>421</v>
      </c>
      <c r="C33" s="511"/>
      <c r="D33" s="511"/>
      <c r="E33" s="511"/>
      <c r="F33" s="511"/>
      <c r="G33" s="511"/>
      <c r="H33" s="273"/>
    </row>
    <row r="34" spans="1:8" ht="15.75" x14ac:dyDescent="0.25">
      <c r="A34" s="244"/>
      <c r="B34" s="676" t="s">
        <v>422</v>
      </c>
      <c r="C34" s="511"/>
      <c r="D34" s="511"/>
      <c r="E34" s="511"/>
      <c r="F34" s="511"/>
      <c r="G34" s="511"/>
      <c r="H34" s="273"/>
    </row>
    <row r="35" spans="1:8" ht="15.75" x14ac:dyDescent="0.25">
      <c r="A35" s="244"/>
      <c r="B35" s="675" t="s">
        <v>817</v>
      </c>
      <c r="C35" s="511"/>
      <c r="D35" s="511"/>
      <c r="E35" s="511"/>
      <c r="F35" s="511"/>
      <c r="G35" s="511"/>
      <c r="H35" s="273"/>
    </row>
    <row r="36" spans="1:8" ht="15.75" x14ac:dyDescent="0.25">
      <c r="A36" s="244"/>
      <c r="B36" s="675" t="s">
        <v>818</v>
      </c>
      <c r="C36" s="511"/>
      <c r="D36" s="511"/>
      <c r="E36" s="511"/>
      <c r="F36" s="511"/>
      <c r="G36" s="511"/>
      <c r="H36" s="273"/>
    </row>
    <row r="37" spans="1:8" ht="15.75" x14ac:dyDescent="0.25">
      <c r="A37" s="244"/>
      <c r="B37" s="676" t="s">
        <v>423</v>
      </c>
      <c r="C37" s="511"/>
      <c r="D37" s="511"/>
      <c r="E37" s="511"/>
      <c r="F37" s="511"/>
      <c r="G37" s="511"/>
      <c r="H37" s="273"/>
    </row>
    <row r="38" spans="1:8" ht="15.75" x14ac:dyDescent="0.25">
      <c r="A38" s="244"/>
      <c r="B38" s="676" t="s">
        <v>424</v>
      </c>
      <c r="C38" s="511"/>
      <c r="D38" s="511"/>
      <c r="E38" s="511"/>
      <c r="F38" s="511"/>
      <c r="G38" s="511"/>
      <c r="H38" s="273"/>
    </row>
    <row r="39" spans="1:8" ht="15.75" x14ac:dyDescent="0.25">
      <c r="A39" s="244"/>
      <c r="B39" s="676" t="s">
        <v>425</v>
      </c>
      <c r="C39" s="511"/>
      <c r="D39" s="511"/>
      <c r="E39" s="511"/>
      <c r="F39" s="511"/>
      <c r="G39" s="511"/>
      <c r="H39" s="273"/>
    </row>
    <row r="40" spans="1:8" ht="16.5" thickBot="1" x14ac:dyDescent="0.3">
      <c r="A40" s="244"/>
      <c r="B40" s="676"/>
      <c r="C40" s="511"/>
      <c r="D40" s="511"/>
      <c r="E40" s="511"/>
      <c r="F40" s="511"/>
      <c r="G40" s="511"/>
      <c r="H40" s="273"/>
    </row>
    <row r="41" spans="1:8" ht="21" customHeight="1" x14ac:dyDescent="0.2">
      <c r="A41" s="1460" t="s">
        <v>786</v>
      </c>
      <c r="B41" s="1460"/>
      <c r="C41" s="1460"/>
      <c r="D41" s="1460"/>
      <c r="E41" s="1460"/>
      <c r="F41" s="1460"/>
      <c r="G41" s="1460"/>
      <c r="H41" s="1460"/>
    </row>
    <row r="42" spans="1:8" x14ac:dyDescent="0.2">
      <c r="A42" s="1461"/>
      <c r="B42" s="1461"/>
      <c r="C42" s="1461"/>
      <c r="D42" s="1461"/>
      <c r="E42" s="1461"/>
      <c r="F42" s="1461"/>
      <c r="G42" s="1461"/>
      <c r="H42" s="1461"/>
    </row>
  </sheetData>
  <mergeCells count="7">
    <mergeCell ref="B2:H2"/>
    <mergeCell ref="B4:H4"/>
    <mergeCell ref="A41:H42"/>
    <mergeCell ref="C10:C11"/>
    <mergeCell ref="D10:E10"/>
    <mergeCell ref="F10:G10"/>
    <mergeCell ref="H10:H11"/>
  </mergeCells>
  <pageMargins left="0.48" right="0.4" top="0.54" bottom="0.74803149606299213" header="0.31496062992125984" footer="0.31496062992125984"/>
  <pageSetup paperSize="9" scale="63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sqref="A1:XFD1048576"/>
    </sheetView>
  </sheetViews>
  <sheetFormatPr defaultRowHeight="18" x14ac:dyDescent="0.25"/>
  <cols>
    <col min="1" max="1" width="9.33203125" style="47"/>
    <col min="2" max="2" width="66.83203125" style="47" bestFit="1" customWidth="1"/>
    <col min="3" max="3" width="13.83203125" style="47" customWidth="1"/>
    <col min="4" max="4" width="28" style="958" bestFit="1" customWidth="1"/>
    <col min="5" max="5" width="20.83203125" style="47" customWidth="1"/>
    <col min="6" max="6" width="20.83203125" style="112" customWidth="1"/>
    <col min="7" max="7" width="19.83203125" style="47" bestFit="1" customWidth="1"/>
    <col min="8" max="8" width="10.5" style="47" bestFit="1" customWidth="1"/>
    <col min="9" max="9" width="28.1640625" style="47" bestFit="1" customWidth="1"/>
    <col min="10" max="16384" width="9.33203125" style="47"/>
  </cols>
  <sheetData>
    <row r="1" spans="1:8" ht="18.75" thickBot="1" x14ac:dyDescent="0.3">
      <c r="F1" s="40"/>
    </row>
    <row r="2" spans="1:8" ht="15.75" customHeight="1" thickBot="1" x14ac:dyDescent="0.3">
      <c r="B2" s="1445" t="s">
        <v>781</v>
      </c>
      <c r="C2" s="1446"/>
      <c r="D2" s="1447"/>
      <c r="E2" s="38"/>
      <c r="F2" s="40"/>
    </row>
    <row r="3" spans="1:8" ht="18.75" thickBot="1" x14ac:dyDescent="0.3">
      <c r="E3" s="40"/>
      <c r="F3" s="40"/>
    </row>
    <row r="4" spans="1:8" ht="18.75" thickBot="1" x14ac:dyDescent="0.3">
      <c r="B4" s="1445" t="s">
        <v>644</v>
      </c>
      <c r="C4" s="1446"/>
      <c r="D4" s="1447"/>
      <c r="E4" s="38"/>
      <c r="F4" s="40"/>
    </row>
    <row r="5" spans="1:8" x14ac:dyDescent="0.25">
      <c r="B5" s="47" t="s">
        <v>430</v>
      </c>
      <c r="C5" s="141" t="s">
        <v>932</v>
      </c>
      <c r="D5" s="907"/>
      <c r="E5" s="142"/>
      <c r="F5" s="40"/>
    </row>
    <row r="6" spans="1:8" x14ac:dyDescent="0.25">
      <c r="B6" s="47" t="s">
        <v>222</v>
      </c>
      <c r="C6" s="141" t="s">
        <v>932</v>
      </c>
      <c r="D6" s="907"/>
      <c r="E6" s="142"/>
      <c r="F6" s="40"/>
    </row>
    <row r="7" spans="1:8" ht="19.5" thickBot="1" x14ac:dyDescent="0.35">
      <c r="B7" s="78" t="s">
        <v>883</v>
      </c>
      <c r="E7" s="36" t="s">
        <v>968</v>
      </c>
      <c r="F7" s="1098">
        <v>10000000</v>
      </c>
    </row>
    <row r="8" spans="1:8" x14ac:dyDescent="0.25">
      <c r="A8" s="1271" t="s">
        <v>34</v>
      </c>
      <c r="B8" s="1282" t="s">
        <v>35</v>
      </c>
      <c r="C8" s="1282" t="s">
        <v>48</v>
      </c>
      <c r="D8" s="959" t="s">
        <v>923</v>
      </c>
      <c r="E8" s="608" t="s">
        <v>349</v>
      </c>
      <c r="F8" s="1297" t="s">
        <v>36</v>
      </c>
    </row>
    <row r="9" spans="1:8" x14ac:dyDescent="0.25">
      <c r="A9" s="1272"/>
      <c r="B9" s="1283"/>
      <c r="C9" s="1283"/>
      <c r="D9" s="960" t="s">
        <v>951</v>
      </c>
      <c r="E9" s="1012" t="s">
        <v>93</v>
      </c>
      <c r="F9" s="1298"/>
    </row>
    <row r="10" spans="1:8" ht="24.95" customHeight="1" thickBot="1" x14ac:dyDescent="0.3">
      <c r="A10" s="1013">
        <v>1</v>
      </c>
      <c r="B10" s="1013">
        <v>2</v>
      </c>
      <c r="C10" s="1013">
        <v>3</v>
      </c>
      <c r="D10" s="961">
        <v>4</v>
      </c>
      <c r="E10" s="1013">
        <v>5</v>
      </c>
      <c r="F10" s="1013">
        <v>6</v>
      </c>
    </row>
    <row r="11" spans="1:8" ht="24.95" customHeight="1" x14ac:dyDescent="0.3">
      <c r="A11" s="793"/>
      <c r="B11" s="794" t="s">
        <v>645</v>
      </c>
      <c r="C11" s="480"/>
      <c r="D11" s="962"/>
      <c r="E11" s="480"/>
      <c r="F11" s="481"/>
    </row>
    <row r="12" spans="1:8" ht="24.95" customHeight="1" x14ac:dyDescent="0.3">
      <c r="A12" s="813"/>
      <c r="B12" s="795" t="s">
        <v>646</v>
      </c>
      <c r="C12" s="813"/>
      <c r="D12" s="943">
        <f>'D2.1(2018-19)'!K61*F7</f>
        <v>23095000.000000004</v>
      </c>
      <c r="E12" s="273"/>
      <c r="F12" s="274"/>
      <c r="G12" s="1100">
        <f>'D3.1(2018-19)'!$J$11</f>
        <v>3298159.5092024542</v>
      </c>
      <c r="H12" s="1100">
        <f>D12/G12</f>
        <v>7.0023902529761912</v>
      </c>
    </row>
    <row r="13" spans="1:8" ht="24.95" customHeight="1" x14ac:dyDescent="0.25">
      <c r="A13" s="813"/>
      <c r="B13" s="795" t="s">
        <v>647</v>
      </c>
      <c r="C13" s="813"/>
      <c r="D13" s="943">
        <v>0</v>
      </c>
      <c r="E13" s="273"/>
      <c r="F13" s="274"/>
    </row>
    <row r="14" spans="1:8" ht="24" customHeight="1" x14ac:dyDescent="0.25">
      <c r="A14" s="813"/>
      <c r="B14" s="795" t="s">
        <v>664</v>
      </c>
      <c r="C14" s="813"/>
      <c r="D14" s="1099">
        <f>D1.1!J33*F7</f>
        <v>218048.4</v>
      </c>
      <c r="E14" s="273"/>
      <c r="F14" s="274"/>
    </row>
    <row r="15" spans="1:8" ht="24.95" customHeight="1" x14ac:dyDescent="0.3">
      <c r="A15" s="814"/>
      <c r="B15" s="963" t="s">
        <v>857</v>
      </c>
      <c r="C15" s="964"/>
      <c r="D15" s="965">
        <f>SUM(D12:D14)</f>
        <v>23313048.400000002</v>
      </c>
      <c r="E15" s="273"/>
      <c r="F15" s="274"/>
      <c r="G15" s="967"/>
    </row>
    <row r="16" spans="1:8" ht="24.95" customHeight="1" x14ac:dyDescent="0.3">
      <c r="A16" s="813"/>
      <c r="B16" s="794" t="s">
        <v>803</v>
      </c>
      <c r="C16" s="813"/>
      <c r="D16" s="943"/>
      <c r="E16" s="273"/>
      <c r="F16" s="274"/>
    </row>
    <row r="17" spans="1:9" ht="24.95" customHeight="1" x14ac:dyDescent="0.25">
      <c r="A17" s="813"/>
      <c r="B17" s="795" t="s">
        <v>665</v>
      </c>
      <c r="C17" s="813"/>
      <c r="D17" s="1099">
        <f>D1.1!J19*F7</f>
        <v>1493556</v>
      </c>
      <c r="E17" s="273"/>
      <c r="F17" s="274"/>
    </row>
    <row r="18" spans="1:9" ht="24.95" customHeight="1" x14ac:dyDescent="0.25">
      <c r="A18" s="813"/>
      <c r="B18" s="795" t="s">
        <v>666</v>
      </c>
      <c r="C18" s="813"/>
      <c r="D18" s="943">
        <f>D1.1!J16*F7</f>
        <v>3101394.4</v>
      </c>
      <c r="E18" s="273"/>
      <c r="F18" s="274"/>
    </row>
    <row r="19" spans="1:9" ht="24.95" customHeight="1" x14ac:dyDescent="0.25">
      <c r="A19" s="813"/>
      <c r="B19" s="795" t="s">
        <v>667</v>
      </c>
      <c r="C19" s="813"/>
      <c r="D19" s="1099">
        <f>D1.1!J18*F7</f>
        <v>1650558.0040000002</v>
      </c>
      <c r="E19" s="273"/>
      <c r="F19" s="274"/>
    </row>
    <row r="20" spans="1:9" ht="24.95" customHeight="1" x14ac:dyDescent="0.25">
      <c r="A20" s="813"/>
      <c r="B20" s="795" t="s">
        <v>648</v>
      </c>
      <c r="C20" s="813"/>
      <c r="D20" s="1099">
        <f>D1.1!J20*F7</f>
        <v>4714561.5028426182</v>
      </c>
      <c r="E20" s="273"/>
      <c r="F20" s="274"/>
    </row>
    <row r="21" spans="1:9" ht="24.95" customHeight="1" x14ac:dyDescent="0.25">
      <c r="A21" s="813"/>
      <c r="B21" s="795" t="s">
        <v>649</v>
      </c>
      <c r="C21" s="813"/>
      <c r="D21" s="1099">
        <f>D1.1!J23*F7</f>
        <v>0</v>
      </c>
      <c r="E21" s="273"/>
      <c r="F21" s="274"/>
    </row>
    <row r="22" spans="1:9" ht="24.95" customHeight="1" x14ac:dyDescent="0.25">
      <c r="A22" s="813"/>
      <c r="B22" s="795" t="s">
        <v>650</v>
      </c>
      <c r="C22" s="813"/>
      <c r="D22" s="943">
        <f>SUM(D17:D21)</f>
        <v>10960069.906842619</v>
      </c>
      <c r="E22" s="273"/>
      <c r="F22" s="274"/>
    </row>
    <row r="23" spans="1:9" ht="24.95" customHeight="1" x14ac:dyDescent="0.25">
      <c r="A23" s="813"/>
      <c r="B23" s="795" t="s">
        <v>651</v>
      </c>
      <c r="C23" s="813"/>
      <c r="D23" s="943"/>
      <c r="E23" s="273"/>
      <c r="F23" s="274"/>
    </row>
    <row r="24" spans="1:9" ht="24.95" customHeight="1" x14ac:dyDescent="0.25">
      <c r="A24" s="813"/>
      <c r="B24" s="795" t="s">
        <v>652</v>
      </c>
      <c r="C24" s="813"/>
      <c r="D24" s="943">
        <v>0</v>
      </c>
      <c r="E24" s="273"/>
      <c r="F24" s="274"/>
    </row>
    <row r="25" spans="1:9" ht="24.95" customHeight="1" x14ac:dyDescent="0.25">
      <c r="A25" s="813"/>
      <c r="B25" s="795" t="s">
        <v>653</v>
      </c>
      <c r="C25" s="813"/>
      <c r="D25" s="943">
        <v>0</v>
      </c>
      <c r="E25" s="273"/>
      <c r="F25" s="274"/>
    </row>
    <row r="26" spans="1:9" ht="24.95" customHeight="1" x14ac:dyDescent="0.25">
      <c r="A26" s="813"/>
      <c r="B26" s="795" t="s">
        <v>654</v>
      </c>
      <c r="C26" s="813"/>
      <c r="D26" s="943">
        <v>0</v>
      </c>
      <c r="E26" s="273"/>
      <c r="F26" s="274"/>
    </row>
    <row r="27" spans="1:9" ht="31.5" customHeight="1" x14ac:dyDescent="0.25">
      <c r="A27" s="813"/>
      <c r="B27" s="795" t="s">
        <v>788</v>
      </c>
      <c r="C27" s="813"/>
      <c r="D27" s="943">
        <v>0</v>
      </c>
      <c r="E27" s="273"/>
      <c r="F27" s="274"/>
    </row>
    <row r="28" spans="1:9" ht="24.95" customHeight="1" x14ac:dyDescent="0.3">
      <c r="A28" s="813"/>
      <c r="B28" s="795" t="s">
        <v>655</v>
      </c>
      <c r="C28" s="813"/>
      <c r="D28" s="943">
        <f>D1.1!J12*F7</f>
        <v>22771347.932515342</v>
      </c>
      <c r="E28" s="273"/>
      <c r="F28" s="274"/>
      <c r="G28" s="1100">
        <f>'D3.1(2018-19)'!$J$11</f>
        <v>3298159.5092024542</v>
      </c>
      <c r="H28" s="1100">
        <f>D28/G28</f>
        <v>6.904259138764882</v>
      </c>
    </row>
    <row r="29" spans="1:9" ht="24.95" customHeight="1" x14ac:dyDescent="0.25">
      <c r="A29" s="813"/>
      <c r="B29" s="797" t="s">
        <v>656</v>
      </c>
      <c r="C29" s="813"/>
      <c r="D29" s="943">
        <v>0</v>
      </c>
      <c r="E29" s="273"/>
      <c r="F29" s="274"/>
    </row>
    <row r="30" spans="1:9" ht="24.95" customHeight="1" x14ac:dyDescent="0.3">
      <c r="A30" s="813"/>
      <c r="B30" s="794" t="s">
        <v>657</v>
      </c>
      <c r="C30" s="966"/>
      <c r="D30" s="965">
        <f>D22-D24-D25+D26+D27+D28+D29</f>
        <v>33731417.839357957</v>
      </c>
      <c r="E30" s="273"/>
      <c r="F30" s="274"/>
      <c r="G30" s="1100">
        <f>'D3.1(2018-19)'!$J$11</f>
        <v>3298159.5092024542</v>
      </c>
      <c r="H30" s="1100">
        <f>D30/G30</f>
        <v>10.227345810668428</v>
      </c>
      <c r="I30" s="967"/>
    </row>
    <row r="31" spans="1:9" ht="24.95" customHeight="1" x14ac:dyDescent="0.3">
      <c r="A31" s="813"/>
      <c r="B31" s="794" t="s">
        <v>658</v>
      </c>
      <c r="C31" s="813"/>
      <c r="D31" s="943">
        <f>D15-D30</f>
        <v>-10418369.439357955</v>
      </c>
      <c r="E31" s="273"/>
      <c r="F31" s="274"/>
    </row>
    <row r="32" spans="1:9" ht="24.95" customHeight="1" x14ac:dyDescent="0.3">
      <c r="A32" s="813"/>
      <c r="B32" s="794" t="s">
        <v>659</v>
      </c>
      <c r="C32" s="813"/>
      <c r="D32" s="943">
        <v>0</v>
      </c>
      <c r="E32" s="273"/>
      <c r="F32" s="274"/>
    </row>
    <row r="33" spans="1:8" ht="24.95" customHeight="1" x14ac:dyDescent="0.3">
      <c r="A33" s="813"/>
      <c r="B33" s="798" t="s">
        <v>660</v>
      </c>
      <c r="C33" s="813"/>
      <c r="D33" s="943">
        <v>0</v>
      </c>
      <c r="E33" s="791"/>
      <c r="F33" s="792"/>
    </row>
    <row r="34" spans="1:8" ht="24.95" customHeight="1" x14ac:dyDescent="0.3">
      <c r="A34" s="813"/>
      <c r="B34" s="794" t="s">
        <v>661</v>
      </c>
      <c r="C34" s="813"/>
      <c r="D34" s="943">
        <f>D31-D32-D33</f>
        <v>-10418369.439357955</v>
      </c>
      <c r="E34" s="79"/>
      <c r="F34" s="79"/>
      <c r="G34" s="1100">
        <f>'D3.1(2018-19)'!$J$11</f>
        <v>3298159.5092024542</v>
      </c>
      <c r="H34" s="1100">
        <f>D34/G34</f>
        <v>-3.158843412602951</v>
      </c>
    </row>
    <row r="35" spans="1:8" ht="33" x14ac:dyDescent="0.25">
      <c r="A35" s="813"/>
      <c r="B35" s="799" t="s">
        <v>662</v>
      </c>
      <c r="C35" s="813"/>
      <c r="D35" s="943">
        <f>D3.5!C36*100000</f>
        <v>256409034.45945641</v>
      </c>
      <c r="E35" s="79"/>
      <c r="F35" s="79"/>
    </row>
    <row r="36" spans="1:8" ht="18.75" x14ac:dyDescent="0.3">
      <c r="A36" s="813"/>
      <c r="B36" s="794" t="s">
        <v>709</v>
      </c>
      <c r="C36" s="79"/>
      <c r="D36" s="1101">
        <f>D34/D35</f>
        <v>-4.0631834448896204E-2</v>
      </c>
      <c r="E36" s="79"/>
      <c r="F36" s="79"/>
    </row>
    <row r="37" spans="1:8" x14ac:dyDescent="0.25">
      <c r="A37" s="1496" t="s">
        <v>813</v>
      </c>
      <c r="B37" s="1496"/>
      <c r="C37" s="1496"/>
      <c r="D37" s="1496"/>
      <c r="E37" s="1496"/>
      <c r="F37" s="1497"/>
    </row>
    <row r="38" spans="1:8" x14ac:dyDescent="0.25">
      <c r="A38" s="1498"/>
      <c r="B38" s="1498"/>
      <c r="C38" s="1498"/>
      <c r="D38" s="1498"/>
      <c r="E38" s="1498"/>
      <c r="F38" s="1499"/>
    </row>
  </sheetData>
  <mergeCells count="7">
    <mergeCell ref="A37:F38"/>
    <mergeCell ref="B2:D2"/>
    <mergeCell ref="B4:D4"/>
    <mergeCell ref="A8:A9"/>
    <mergeCell ref="B8:B9"/>
    <mergeCell ref="C8:C9"/>
    <mergeCell ref="F8:F9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sqref="A1:XFD1048576"/>
    </sheetView>
  </sheetViews>
  <sheetFormatPr defaultRowHeight="18" x14ac:dyDescent="0.25"/>
  <cols>
    <col min="1" max="1" width="9.33203125" style="47"/>
    <col min="2" max="2" width="66.83203125" style="47" bestFit="1" customWidth="1"/>
    <col min="3" max="3" width="13.83203125" style="47" customWidth="1"/>
    <col min="4" max="4" width="28" style="958" bestFit="1" customWidth="1"/>
    <col min="5" max="5" width="20.83203125" style="47" customWidth="1"/>
    <col min="6" max="6" width="20.83203125" style="112" customWidth="1"/>
    <col min="7" max="7" width="19.83203125" style="47" bestFit="1" customWidth="1"/>
    <col min="8" max="8" width="10.5" style="47" bestFit="1" customWidth="1"/>
    <col min="9" max="9" width="28.1640625" style="47" bestFit="1" customWidth="1"/>
    <col min="10" max="16384" width="9.33203125" style="47"/>
  </cols>
  <sheetData>
    <row r="1" spans="1:8" ht="18.75" thickBot="1" x14ac:dyDescent="0.3">
      <c r="F1" s="40"/>
    </row>
    <row r="2" spans="1:8" ht="15.75" customHeight="1" thickBot="1" x14ac:dyDescent="0.3">
      <c r="B2" s="1445" t="s">
        <v>781</v>
      </c>
      <c r="C2" s="1446"/>
      <c r="D2" s="1447"/>
      <c r="E2" s="38"/>
      <c r="F2" s="40"/>
    </row>
    <row r="3" spans="1:8" ht="18.75" thickBot="1" x14ac:dyDescent="0.3">
      <c r="E3" s="40"/>
      <c r="F3" s="40"/>
    </row>
    <row r="4" spans="1:8" ht="18.75" thickBot="1" x14ac:dyDescent="0.3">
      <c r="B4" s="1445" t="s">
        <v>644</v>
      </c>
      <c r="C4" s="1446"/>
      <c r="D4" s="1447"/>
      <c r="E4" s="38"/>
      <c r="F4" s="40"/>
    </row>
    <row r="5" spans="1:8" x14ac:dyDescent="0.25">
      <c r="B5" s="47" t="s">
        <v>430</v>
      </c>
      <c r="C5" s="141" t="s">
        <v>932</v>
      </c>
      <c r="D5" s="907"/>
      <c r="E5" s="142"/>
      <c r="F5" s="40"/>
    </row>
    <row r="6" spans="1:8" x14ac:dyDescent="0.25">
      <c r="B6" s="47" t="s">
        <v>222</v>
      </c>
      <c r="C6" s="141" t="s">
        <v>932</v>
      </c>
      <c r="D6" s="907"/>
      <c r="E6" s="142"/>
      <c r="F6" s="40"/>
    </row>
    <row r="7" spans="1:8" ht="19.5" thickBot="1" x14ac:dyDescent="0.35">
      <c r="B7" s="78" t="s">
        <v>883</v>
      </c>
      <c r="E7" s="36" t="s">
        <v>968</v>
      </c>
      <c r="F7" s="1098">
        <v>10000000</v>
      </c>
    </row>
    <row r="8" spans="1:8" x14ac:dyDescent="0.25">
      <c r="A8" s="1271" t="s">
        <v>34</v>
      </c>
      <c r="B8" s="1282" t="s">
        <v>35</v>
      </c>
      <c r="C8" s="1282" t="s">
        <v>48</v>
      </c>
      <c r="D8" s="959" t="s">
        <v>923</v>
      </c>
      <c r="E8" s="608" t="s">
        <v>349</v>
      </c>
      <c r="F8" s="1297" t="s">
        <v>36</v>
      </c>
    </row>
    <row r="9" spans="1:8" x14ac:dyDescent="0.25">
      <c r="A9" s="1272"/>
      <c r="B9" s="1283"/>
      <c r="C9" s="1283"/>
      <c r="D9" s="960" t="s">
        <v>951</v>
      </c>
      <c r="E9" s="1012" t="s">
        <v>93</v>
      </c>
      <c r="F9" s="1298"/>
    </row>
    <row r="10" spans="1:8" ht="24.95" customHeight="1" thickBot="1" x14ac:dyDescent="0.3">
      <c r="A10" s="1013">
        <v>1</v>
      </c>
      <c r="B10" s="1013">
        <v>2</v>
      </c>
      <c r="C10" s="1013">
        <v>3</v>
      </c>
      <c r="D10" s="961">
        <v>4</v>
      </c>
      <c r="E10" s="1013">
        <v>5</v>
      </c>
      <c r="F10" s="1013">
        <v>6</v>
      </c>
    </row>
    <row r="11" spans="1:8" ht="24.95" customHeight="1" x14ac:dyDescent="0.3">
      <c r="A11" s="793"/>
      <c r="B11" s="794" t="s">
        <v>645</v>
      </c>
      <c r="C11" s="480"/>
      <c r="D11" s="962"/>
      <c r="E11" s="480"/>
      <c r="F11" s="481"/>
    </row>
    <row r="12" spans="1:8" ht="24.95" customHeight="1" x14ac:dyDescent="0.3">
      <c r="A12" s="813"/>
      <c r="B12" s="795" t="s">
        <v>646</v>
      </c>
      <c r="C12" s="813"/>
      <c r="D12" s="943">
        <f>'D2.1(2018-19)'!K61*F7</f>
        <v>23095000.000000004</v>
      </c>
      <c r="E12" s="273"/>
      <c r="F12" s="274"/>
      <c r="G12" s="1100">
        <f>'D3.1(2018-19)'!$J$11</f>
        <v>3298159.5092024542</v>
      </c>
      <c r="H12" s="1100">
        <f>D12/G12</f>
        <v>7.0023902529761912</v>
      </c>
    </row>
    <row r="13" spans="1:8" ht="24.95" customHeight="1" x14ac:dyDescent="0.25">
      <c r="A13" s="813"/>
      <c r="B13" s="795" t="s">
        <v>647</v>
      </c>
      <c r="C13" s="813"/>
      <c r="D13" s="943">
        <v>0</v>
      </c>
      <c r="E13" s="273"/>
      <c r="F13" s="274"/>
    </row>
    <row r="14" spans="1:8" ht="24" customHeight="1" x14ac:dyDescent="0.25">
      <c r="A14" s="813"/>
      <c r="B14" s="795" t="s">
        <v>664</v>
      </c>
      <c r="C14" s="813"/>
      <c r="D14" s="1099">
        <f>D1.1!J33*F7</f>
        <v>218048.4</v>
      </c>
      <c r="E14" s="273"/>
      <c r="F14" s="274"/>
    </row>
    <row r="15" spans="1:8" ht="24.95" customHeight="1" x14ac:dyDescent="0.3">
      <c r="A15" s="814"/>
      <c r="B15" s="963" t="s">
        <v>857</v>
      </c>
      <c r="C15" s="964"/>
      <c r="D15" s="965">
        <f>SUM(D12:D14)</f>
        <v>23313048.400000002</v>
      </c>
      <c r="E15" s="273"/>
      <c r="F15" s="274"/>
      <c r="G15" s="967"/>
    </row>
    <row r="16" spans="1:8" ht="24.95" customHeight="1" x14ac:dyDescent="0.3">
      <c r="A16" s="813"/>
      <c r="B16" s="794" t="s">
        <v>803</v>
      </c>
      <c r="C16" s="813"/>
      <c r="D16" s="943"/>
      <c r="E16" s="273"/>
      <c r="F16" s="274"/>
    </row>
    <row r="17" spans="1:9" ht="24.95" customHeight="1" x14ac:dyDescent="0.25">
      <c r="A17" s="813"/>
      <c r="B17" s="795" t="s">
        <v>665</v>
      </c>
      <c r="C17" s="813"/>
      <c r="D17" s="1099">
        <f>D1.1!J19*F7</f>
        <v>1493556</v>
      </c>
      <c r="E17" s="273"/>
      <c r="F17" s="274"/>
    </row>
    <row r="18" spans="1:9" ht="24.95" customHeight="1" x14ac:dyDescent="0.25">
      <c r="A18" s="813"/>
      <c r="B18" s="795" t="s">
        <v>666</v>
      </c>
      <c r="C18" s="813"/>
      <c r="D18" s="943">
        <f>D1.1!J16*F7</f>
        <v>3101394.4</v>
      </c>
      <c r="E18" s="273"/>
      <c r="F18" s="274"/>
    </row>
    <row r="19" spans="1:9" ht="24.95" customHeight="1" x14ac:dyDescent="0.25">
      <c r="A19" s="813"/>
      <c r="B19" s="795" t="s">
        <v>667</v>
      </c>
      <c r="C19" s="813"/>
      <c r="D19" s="1099">
        <f>D1.1!J18*F7</f>
        <v>1650558.0040000002</v>
      </c>
      <c r="E19" s="273"/>
      <c r="F19" s="274"/>
    </row>
    <row r="20" spans="1:9" ht="24.95" customHeight="1" x14ac:dyDescent="0.25">
      <c r="A20" s="813"/>
      <c r="B20" s="795" t="s">
        <v>648</v>
      </c>
      <c r="C20" s="813"/>
      <c r="D20" s="1099">
        <f>D1.1!J20*F7</f>
        <v>4714561.5028426182</v>
      </c>
      <c r="E20" s="273"/>
      <c r="F20" s="274"/>
    </row>
    <row r="21" spans="1:9" ht="24.95" customHeight="1" x14ac:dyDescent="0.25">
      <c r="A21" s="813"/>
      <c r="B21" s="795" t="s">
        <v>649</v>
      </c>
      <c r="C21" s="813"/>
      <c r="D21" s="1099">
        <f>D1.1!J23*F7</f>
        <v>0</v>
      </c>
      <c r="E21" s="273"/>
      <c r="F21" s="274"/>
    </row>
    <row r="22" spans="1:9" ht="24.95" customHeight="1" x14ac:dyDescent="0.25">
      <c r="A22" s="813"/>
      <c r="B22" s="795" t="s">
        <v>650</v>
      </c>
      <c r="C22" s="813"/>
      <c r="D22" s="943">
        <f>SUM(D17:D21)</f>
        <v>10960069.906842619</v>
      </c>
      <c r="E22" s="273"/>
      <c r="F22" s="274"/>
    </row>
    <row r="23" spans="1:9" ht="24.95" customHeight="1" x14ac:dyDescent="0.25">
      <c r="A23" s="813"/>
      <c r="B23" s="795" t="s">
        <v>651</v>
      </c>
      <c r="C23" s="813"/>
      <c r="D23" s="943"/>
      <c r="E23" s="273"/>
      <c r="F23" s="274"/>
    </row>
    <row r="24" spans="1:9" ht="24.95" customHeight="1" x14ac:dyDescent="0.25">
      <c r="A24" s="813"/>
      <c r="B24" s="795" t="s">
        <v>652</v>
      </c>
      <c r="C24" s="813"/>
      <c r="D24" s="943">
        <v>0</v>
      </c>
      <c r="E24" s="273"/>
      <c r="F24" s="274"/>
    </row>
    <row r="25" spans="1:9" ht="24.95" customHeight="1" x14ac:dyDescent="0.25">
      <c r="A25" s="813"/>
      <c r="B25" s="795" t="s">
        <v>653</v>
      </c>
      <c r="C25" s="813"/>
      <c r="D25" s="943">
        <v>0</v>
      </c>
      <c r="E25" s="273"/>
      <c r="F25" s="274"/>
    </row>
    <row r="26" spans="1:9" ht="24.95" customHeight="1" x14ac:dyDescent="0.25">
      <c r="A26" s="813"/>
      <c r="B26" s="795" t="s">
        <v>654</v>
      </c>
      <c r="C26" s="813"/>
      <c r="D26" s="943">
        <v>0</v>
      </c>
      <c r="E26" s="273"/>
      <c r="F26" s="274"/>
    </row>
    <row r="27" spans="1:9" ht="31.5" customHeight="1" x14ac:dyDescent="0.25">
      <c r="A27" s="813"/>
      <c r="B27" s="795" t="s">
        <v>788</v>
      </c>
      <c r="C27" s="813"/>
      <c r="D27" s="943">
        <v>0</v>
      </c>
      <c r="E27" s="273"/>
      <c r="F27" s="274"/>
    </row>
    <row r="28" spans="1:9" ht="24.95" customHeight="1" x14ac:dyDescent="0.3">
      <c r="A28" s="813"/>
      <c r="B28" s="795" t="s">
        <v>655</v>
      </c>
      <c r="C28" s="813"/>
      <c r="D28" s="943">
        <f>D1.1!J12*F7</f>
        <v>22771347.932515342</v>
      </c>
      <c r="E28" s="273"/>
      <c r="F28" s="274"/>
      <c r="G28" s="1100">
        <f>'D3.1(2018-19)'!$J$11</f>
        <v>3298159.5092024542</v>
      </c>
      <c r="H28" s="1100">
        <f>D28/G28</f>
        <v>6.904259138764882</v>
      </c>
    </row>
    <row r="29" spans="1:9" ht="24.95" customHeight="1" x14ac:dyDescent="0.25">
      <c r="A29" s="813"/>
      <c r="B29" s="797" t="s">
        <v>656</v>
      </c>
      <c r="C29" s="813"/>
      <c r="D29" s="943">
        <v>0</v>
      </c>
      <c r="E29" s="273"/>
      <c r="F29" s="274"/>
    </row>
    <row r="30" spans="1:9" ht="24.95" customHeight="1" x14ac:dyDescent="0.3">
      <c r="A30" s="813"/>
      <c r="B30" s="794" t="s">
        <v>657</v>
      </c>
      <c r="C30" s="966"/>
      <c r="D30" s="965">
        <f>D22-D24-D25+D26+D27+D28+D29</f>
        <v>33731417.839357957</v>
      </c>
      <c r="E30" s="273"/>
      <c r="F30" s="274"/>
      <c r="G30" s="1100">
        <f>'D3.1(2018-19)'!$J$11</f>
        <v>3298159.5092024542</v>
      </c>
      <c r="H30" s="1100">
        <f>D30/G30</f>
        <v>10.227345810668428</v>
      </c>
      <c r="I30" s="967"/>
    </row>
    <row r="31" spans="1:9" ht="24.95" customHeight="1" x14ac:dyDescent="0.3">
      <c r="A31" s="813"/>
      <c r="B31" s="794" t="s">
        <v>658</v>
      </c>
      <c r="C31" s="813"/>
      <c r="D31" s="943">
        <f>D15-D30</f>
        <v>-10418369.439357955</v>
      </c>
      <c r="E31" s="273"/>
      <c r="F31" s="274"/>
    </row>
    <row r="32" spans="1:9" ht="24.95" customHeight="1" x14ac:dyDescent="0.3">
      <c r="A32" s="813"/>
      <c r="B32" s="794" t="s">
        <v>659</v>
      </c>
      <c r="C32" s="813"/>
      <c r="D32" s="943">
        <v>0</v>
      </c>
      <c r="E32" s="273"/>
      <c r="F32" s="274"/>
    </row>
    <row r="33" spans="1:8" ht="24.95" customHeight="1" x14ac:dyDescent="0.3">
      <c r="A33" s="813"/>
      <c r="B33" s="798" t="s">
        <v>660</v>
      </c>
      <c r="C33" s="813"/>
      <c r="D33" s="943">
        <v>0</v>
      </c>
      <c r="E33" s="791"/>
      <c r="F33" s="792"/>
    </row>
    <row r="34" spans="1:8" ht="24.95" customHeight="1" x14ac:dyDescent="0.3">
      <c r="A34" s="813"/>
      <c r="B34" s="794" t="s">
        <v>661</v>
      </c>
      <c r="C34" s="813"/>
      <c r="D34" s="943">
        <f>D31-D32-D33</f>
        <v>-10418369.439357955</v>
      </c>
      <c r="E34" s="79"/>
      <c r="F34" s="79"/>
      <c r="G34" s="1100">
        <f>'D3.1(2018-19)'!$J$11</f>
        <v>3298159.5092024542</v>
      </c>
      <c r="H34" s="1100">
        <f>D34/G34</f>
        <v>-3.158843412602951</v>
      </c>
    </row>
    <row r="35" spans="1:8" ht="33" x14ac:dyDescent="0.25">
      <c r="A35" s="813"/>
      <c r="B35" s="799" t="s">
        <v>662</v>
      </c>
      <c r="C35" s="813"/>
      <c r="D35" s="943">
        <f>D3.5!C36*100000</f>
        <v>256409034.45945641</v>
      </c>
      <c r="E35" s="79"/>
      <c r="F35" s="79"/>
    </row>
    <row r="36" spans="1:8" ht="18.75" x14ac:dyDescent="0.3">
      <c r="A36" s="813"/>
      <c r="B36" s="794" t="s">
        <v>709</v>
      </c>
      <c r="C36" s="79"/>
      <c r="D36" s="1101">
        <f>D34/D35</f>
        <v>-4.0631834448896204E-2</v>
      </c>
      <c r="E36" s="79"/>
      <c r="F36" s="79"/>
    </row>
    <row r="37" spans="1:8" x14ac:dyDescent="0.25">
      <c r="A37" s="1496" t="s">
        <v>813</v>
      </c>
      <c r="B37" s="1496"/>
      <c r="C37" s="1496"/>
      <c r="D37" s="1496"/>
      <c r="E37" s="1496"/>
      <c r="F37" s="1497"/>
    </row>
    <row r="38" spans="1:8" x14ac:dyDescent="0.25">
      <c r="A38" s="1498"/>
      <c r="B38" s="1498"/>
      <c r="C38" s="1498"/>
      <c r="D38" s="1498"/>
      <c r="E38" s="1498"/>
      <c r="F38" s="1499"/>
    </row>
  </sheetData>
  <mergeCells count="7">
    <mergeCell ref="A37:F38"/>
    <mergeCell ref="B2:D2"/>
    <mergeCell ref="B4:D4"/>
    <mergeCell ref="A8:A9"/>
    <mergeCell ref="B8:B9"/>
    <mergeCell ref="C8:C9"/>
    <mergeCell ref="F8:F9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M43"/>
  <sheetViews>
    <sheetView tabSelected="1" topLeftCell="B1" zoomScale="70" zoomScaleNormal="70" zoomScaleSheetLayoutView="70" workbookViewId="0">
      <pane ySplit="10" topLeftCell="A27" activePane="bottomLeft" state="frozen"/>
      <selection pane="bottomLeft" activeCell="F28" sqref="F28"/>
    </sheetView>
  </sheetViews>
  <sheetFormatPr defaultRowHeight="18" x14ac:dyDescent="0.25"/>
  <cols>
    <col min="1" max="1" width="9.33203125" style="47"/>
    <col min="2" max="2" width="66.83203125" style="47" bestFit="1" customWidth="1"/>
    <col min="3" max="3" width="13.83203125" style="47" customWidth="1"/>
    <col min="4" max="4" width="24.33203125" style="47" bestFit="1" customWidth="1"/>
    <col min="5" max="5" width="18.83203125" style="47" bestFit="1" customWidth="1"/>
    <col min="6" max="6" width="28.1640625" style="958" bestFit="1" customWidth="1"/>
    <col min="7" max="9" width="20.83203125" style="47" customWidth="1"/>
    <col min="10" max="10" width="20.83203125" style="112" customWidth="1"/>
    <col min="11" max="11" width="23" style="47" bestFit="1" customWidth="1"/>
    <col min="12" max="12" width="10.5" style="47" bestFit="1" customWidth="1"/>
    <col min="13" max="13" width="28.1640625" style="47" bestFit="1" customWidth="1"/>
    <col min="14" max="16384" width="9.33203125" style="47"/>
  </cols>
  <sheetData>
    <row r="1" spans="1:12" ht="18.75" thickBot="1" x14ac:dyDescent="0.3">
      <c r="J1" s="40"/>
    </row>
    <row r="2" spans="1:12" ht="15.75" customHeight="1" thickBot="1" x14ac:dyDescent="0.3">
      <c r="B2" s="1445" t="s">
        <v>781</v>
      </c>
      <c r="C2" s="1446"/>
      <c r="D2" s="1446"/>
      <c r="E2" s="1446"/>
      <c r="F2" s="1447"/>
      <c r="G2" s="38"/>
      <c r="H2" s="38"/>
      <c r="I2" s="38"/>
      <c r="J2" s="40"/>
    </row>
    <row r="3" spans="1:12" ht="18.75" thickBot="1" x14ac:dyDescent="0.3">
      <c r="G3" s="40"/>
      <c r="H3" s="40"/>
      <c r="I3" s="40"/>
      <c r="J3" s="40"/>
    </row>
    <row r="4" spans="1:12" ht="18.75" thickBot="1" x14ac:dyDescent="0.3">
      <c r="B4" s="1445" t="s">
        <v>644</v>
      </c>
      <c r="C4" s="1446"/>
      <c r="D4" s="1446"/>
      <c r="E4" s="1446"/>
      <c r="F4" s="1447"/>
      <c r="G4" s="38"/>
      <c r="H4" s="38"/>
      <c r="I4" s="38"/>
      <c r="J4" s="40"/>
    </row>
    <row r="5" spans="1:12" x14ac:dyDescent="0.25">
      <c r="B5" s="47" t="s">
        <v>430</v>
      </c>
      <c r="C5" s="141" t="s">
        <v>932</v>
      </c>
      <c r="D5" s="141"/>
      <c r="E5" s="141"/>
      <c r="F5" s="907"/>
      <c r="G5" s="142"/>
      <c r="H5" s="142"/>
      <c r="I5" s="142"/>
      <c r="J5" s="40"/>
    </row>
    <row r="6" spans="1:12" x14ac:dyDescent="0.25">
      <c r="B6" s="47" t="s">
        <v>222</v>
      </c>
      <c r="C6" s="141" t="s">
        <v>932</v>
      </c>
      <c r="D6" s="141"/>
      <c r="E6" s="141"/>
      <c r="F6" s="907"/>
      <c r="G6" s="142"/>
      <c r="H6" s="142"/>
      <c r="I6" s="142"/>
      <c r="J6" s="40"/>
    </row>
    <row r="7" spans="1:12" ht="19.5" thickBot="1" x14ac:dyDescent="0.35">
      <c r="B7" s="78" t="s">
        <v>883</v>
      </c>
      <c r="G7" s="36" t="s">
        <v>968</v>
      </c>
      <c r="H7" s="36"/>
      <c r="I7" s="36"/>
      <c r="J7" s="1098">
        <v>10000000</v>
      </c>
    </row>
    <row r="8" spans="1:12" x14ac:dyDescent="0.25">
      <c r="A8" s="1271" t="s">
        <v>34</v>
      </c>
      <c r="B8" s="1282" t="s">
        <v>35</v>
      </c>
      <c r="C8" s="1282" t="s">
        <v>48</v>
      </c>
      <c r="D8" s="1114" t="s">
        <v>970</v>
      </c>
      <c r="E8" s="1114" t="s">
        <v>971</v>
      </c>
      <c r="F8" s="1191" t="s">
        <v>923</v>
      </c>
      <c r="G8" s="1174" t="s">
        <v>952</v>
      </c>
      <c r="H8" s="1173" t="s">
        <v>953</v>
      </c>
      <c r="I8" s="1173" t="s">
        <v>954</v>
      </c>
      <c r="J8" s="1297" t="s">
        <v>36</v>
      </c>
    </row>
    <row r="9" spans="1:12" x14ac:dyDescent="0.25">
      <c r="A9" s="1272"/>
      <c r="B9" s="1283"/>
      <c r="C9" s="1283"/>
      <c r="D9" s="1115"/>
      <c r="E9" s="1115"/>
      <c r="F9" s="960" t="s">
        <v>951</v>
      </c>
      <c r="G9" s="815" t="s">
        <v>93</v>
      </c>
      <c r="H9" s="1118"/>
      <c r="I9" s="1137"/>
      <c r="J9" s="1298"/>
    </row>
    <row r="10" spans="1:12" ht="24.95" customHeight="1" thickBot="1" x14ac:dyDescent="0.3">
      <c r="A10" s="779">
        <v>1</v>
      </c>
      <c r="B10" s="779">
        <v>2</v>
      </c>
      <c r="C10" s="779">
        <v>3</v>
      </c>
      <c r="D10" s="1117" t="s">
        <v>191</v>
      </c>
      <c r="E10" s="1117" t="s">
        <v>191</v>
      </c>
      <c r="F10" s="961" t="s">
        <v>466</v>
      </c>
      <c r="G10" s="961" t="s">
        <v>466</v>
      </c>
      <c r="H10" s="961" t="s">
        <v>466</v>
      </c>
      <c r="I10" s="961" t="s">
        <v>466</v>
      </c>
      <c r="J10" s="779">
        <v>6</v>
      </c>
    </row>
    <row r="11" spans="1:12" ht="24.95" customHeight="1" x14ac:dyDescent="0.3">
      <c r="A11" s="793"/>
      <c r="B11" s="794" t="s">
        <v>645</v>
      </c>
      <c r="C11" s="480"/>
      <c r="D11" s="480"/>
      <c r="E11" s="480"/>
      <c r="F11" s="962"/>
      <c r="G11" s="480"/>
      <c r="H11" s="609"/>
      <c r="I11" s="609"/>
      <c r="J11" s="481"/>
    </row>
    <row r="12" spans="1:12" ht="24.95" customHeight="1" x14ac:dyDescent="0.3">
      <c r="A12" s="813"/>
      <c r="B12" s="1200" t="s">
        <v>646</v>
      </c>
      <c r="C12" s="813"/>
      <c r="D12" s="1158">
        <v>8702996</v>
      </c>
      <c r="E12" s="1158">
        <v>19675123</v>
      </c>
      <c r="F12" s="1158">
        <v>23095000.000000004</v>
      </c>
      <c r="G12" s="1158">
        <v>62658900.000000007</v>
      </c>
      <c r="H12" s="1158">
        <v>75056400</v>
      </c>
      <c r="I12" s="1158">
        <v>103439699.99999999</v>
      </c>
      <c r="J12" s="1201"/>
      <c r="K12" s="1100"/>
      <c r="L12" s="1100"/>
    </row>
    <row r="13" spans="1:12" ht="24.95" customHeight="1" x14ac:dyDescent="0.25">
      <c r="A13" s="813"/>
      <c r="B13" s="1200" t="s">
        <v>647</v>
      </c>
      <c r="C13" s="813"/>
      <c r="D13" s="1158"/>
      <c r="E13" s="1158"/>
      <c r="F13" s="1202">
        <v>0</v>
      </c>
      <c r="G13" s="1202"/>
      <c r="H13" s="1203"/>
      <c r="I13" s="1203"/>
      <c r="J13" s="1184"/>
      <c r="K13" s="967"/>
    </row>
    <row r="14" spans="1:12" ht="24" customHeight="1" x14ac:dyDescent="0.25">
      <c r="A14" s="813"/>
      <c r="B14" s="1200" t="s">
        <v>664</v>
      </c>
      <c r="C14" s="813"/>
      <c r="D14" s="1202">
        <v>534996</v>
      </c>
      <c r="E14" s="1202">
        <v>635988.76000000013</v>
      </c>
      <c r="F14" s="1202">
        <v>218048.4</v>
      </c>
      <c r="G14" s="1202">
        <v>227385.00000000003</v>
      </c>
      <c r="H14" s="1202">
        <v>228317.4</v>
      </c>
      <c r="I14" s="1202">
        <v>231895.80000000002</v>
      </c>
      <c r="J14" s="1184"/>
    </row>
    <row r="15" spans="1:12" ht="24.95" customHeight="1" x14ac:dyDescent="0.3">
      <c r="A15" s="814"/>
      <c r="B15" s="1204" t="s">
        <v>857</v>
      </c>
      <c r="C15" s="964"/>
      <c r="D15" s="1205">
        <v>9237992</v>
      </c>
      <c r="E15" s="1205">
        <v>20311111.760000002</v>
      </c>
      <c r="F15" s="1205">
        <v>23313048.400000002</v>
      </c>
      <c r="G15" s="1205">
        <v>62886285.000000007</v>
      </c>
      <c r="H15" s="1205">
        <v>75284717.400000006</v>
      </c>
      <c r="I15" s="1205">
        <v>103671595.79999998</v>
      </c>
      <c r="J15" s="1184"/>
      <c r="K15" s="967"/>
    </row>
    <row r="16" spans="1:12" ht="24.95" customHeight="1" x14ac:dyDescent="0.3">
      <c r="A16" s="813"/>
      <c r="B16" s="1206" t="s">
        <v>803</v>
      </c>
      <c r="C16" s="813"/>
      <c r="D16" s="1158"/>
      <c r="E16" s="1158"/>
      <c r="F16" s="1202"/>
      <c r="G16" s="1202"/>
      <c r="H16" s="1203"/>
      <c r="I16" s="1203"/>
      <c r="J16" s="1184"/>
    </row>
    <row r="17" spans="1:13" ht="24.95" customHeight="1" x14ac:dyDescent="0.25">
      <c r="A17" s="813"/>
      <c r="B17" s="1200" t="s">
        <v>665</v>
      </c>
      <c r="C17" s="813"/>
      <c r="D17" s="1202">
        <v>975617</v>
      </c>
      <c r="E17" s="1202">
        <v>840745</v>
      </c>
      <c r="F17" s="1202">
        <v>1493556</v>
      </c>
      <c r="G17" s="1202">
        <v>1642911.6</v>
      </c>
      <c r="H17" s="1202">
        <v>1807202.7600000005</v>
      </c>
      <c r="I17" s="1202">
        <v>1987923.0360000005</v>
      </c>
      <c r="J17" s="1184"/>
    </row>
    <row r="18" spans="1:13" ht="24.95" customHeight="1" x14ac:dyDescent="0.25">
      <c r="A18" s="813"/>
      <c r="B18" s="1200" t="s">
        <v>666</v>
      </c>
      <c r="C18" s="813"/>
      <c r="D18" s="1202">
        <v>3289321.6749999998</v>
      </c>
      <c r="E18" s="1202">
        <v>1875007.8499999994</v>
      </c>
      <c r="F18" s="1202">
        <v>3101394.4</v>
      </c>
      <c r="G18" s="1202">
        <v>3411533.84</v>
      </c>
      <c r="H18" s="1202">
        <v>3752687.2240000004</v>
      </c>
      <c r="I18" s="1202">
        <v>4127955.9464000016</v>
      </c>
      <c r="J18" s="1184"/>
    </row>
    <row r="19" spans="1:13" ht="24.95" customHeight="1" x14ac:dyDescent="0.25">
      <c r="A19" s="813"/>
      <c r="B19" s="1200" t="s">
        <v>667</v>
      </c>
      <c r="C19" s="813"/>
      <c r="D19" s="1202">
        <v>1193303.8899999999</v>
      </c>
      <c r="E19" s="1202">
        <v>1144886.54</v>
      </c>
      <c r="F19" s="1202">
        <v>1650558.0040000002</v>
      </c>
      <c r="G19" s="1202">
        <v>1815613.8044000003</v>
      </c>
      <c r="H19" s="1202">
        <v>1997175.1848400005</v>
      </c>
      <c r="I19" s="1202">
        <v>2196892.7033240008</v>
      </c>
      <c r="J19" s="1184"/>
    </row>
    <row r="20" spans="1:13" ht="24.95" customHeight="1" x14ac:dyDescent="0.25">
      <c r="A20" s="813"/>
      <c r="B20" s="1200" t="s">
        <v>648</v>
      </c>
      <c r="C20" s="813"/>
      <c r="D20" s="1202">
        <v>4489475.308105424</v>
      </c>
      <c r="E20" s="1202">
        <v>4580169.2495000008</v>
      </c>
      <c r="F20" s="1202">
        <v>4714561.5028426182</v>
      </c>
      <c r="G20" s="1202">
        <v>12754183.683330422</v>
      </c>
      <c r="H20" s="1202">
        <v>12754183.683330422</v>
      </c>
      <c r="I20" s="1202">
        <v>12754183.683330422</v>
      </c>
      <c r="J20" s="1184"/>
    </row>
    <row r="21" spans="1:13" ht="24.95" customHeight="1" x14ac:dyDescent="0.25">
      <c r="A21" s="813"/>
      <c r="B21" s="1200" t="s">
        <v>996</v>
      </c>
      <c r="C21" s="813"/>
      <c r="D21" s="1202">
        <v>100567</v>
      </c>
      <c r="E21" s="1202">
        <v>244773</v>
      </c>
      <c r="F21" s="1202">
        <v>3634771.0105348597</v>
      </c>
      <c r="G21" s="1202">
        <v>7169126.1786386389</v>
      </c>
      <c r="H21" s="1202">
        <v>7068710.3362075584</v>
      </c>
      <c r="I21" s="1202">
        <v>6968294.4937764779</v>
      </c>
      <c r="J21" s="1184"/>
    </row>
    <row r="22" spans="1:13" ht="24.95" customHeight="1" x14ac:dyDescent="0.25">
      <c r="A22" s="813"/>
      <c r="B22" s="1200" t="s">
        <v>650</v>
      </c>
      <c r="C22" s="1202">
        <f t="shared" ref="C22" si="0">SUM(C17:C21)</f>
        <v>0</v>
      </c>
      <c r="D22" s="1202">
        <v>10048284.873105424</v>
      </c>
      <c r="E22" s="1202">
        <v>8685581.6394999996</v>
      </c>
      <c r="F22" s="1202">
        <v>14594840.917377479</v>
      </c>
      <c r="G22" s="1202">
        <v>26793369.106369063</v>
      </c>
      <c r="H22" s="1202">
        <v>27379959.18837798</v>
      </c>
      <c r="I22" s="1202">
        <v>28035249.862830903</v>
      </c>
      <c r="J22" s="1184"/>
    </row>
    <row r="23" spans="1:13" ht="24.95" customHeight="1" x14ac:dyDescent="0.25">
      <c r="A23" s="813"/>
      <c r="B23" s="1200" t="s">
        <v>651</v>
      </c>
      <c r="C23" s="813"/>
      <c r="D23" s="1158"/>
      <c r="E23" s="1158"/>
      <c r="F23" s="1202"/>
      <c r="G23" s="1202"/>
      <c r="H23" s="1203"/>
      <c r="I23" s="1203"/>
      <c r="J23" s="1184"/>
    </row>
    <row r="24" spans="1:13" ht="24.95" customHeight="1" x14ac:dyDescent="0.25">
      <c r="A24" s="813"/>
      <c r="B24" s="1200" t="s">
        <v>652</v>
      </c>
      <c r="C24" s="813"/>
      <c r="D24" s="1158"/>
      <c r="E24" s="1158"/>
      <c r="F24" s="1202">
        <v>0</v>
      </c>
      <c r="G24" s="1202"/>
      <c r="H24" s="1203"/>
      <c r="I24" s="1203"/>
      <c r="J24" s="1184"/>
    </row>
    <row r="25" spans="1:13" ht="24.95" customHeight="1" x14ac:dyDescent="0.25">
      <c r="A25" s="813"/>
      <c r="B25" s="1200" t="s">
        <v>653</v>
      </c>
      <c r="C25" s="813"/>
      <c r="D25" s="1158"/>
      <c r="E25" s="1158"/>
      <c r="F25" s="1202">
        <v>0</v>
      </c>
      <c r="G25" s="1202"/>
      <c r="H25" s="1203"/>
      <c r="I25" s="1203"/>
      <c r="J25" s="1184"/>
    </row>
    <row r="26" spans="1:13" ht="24.95" customHeight="1" x14ac:dyDescent="0.25">
      <c r="A26" s="813"/>
      <c r="B26" s="1200" t="s">
        <v>654</v>
      </c>
      <c r="C26" s="813"/>
      <c r="D26" s="1158"/>
      <c r="E26" s="1158"/>
      <c r="F26" s="1202">
        <v>0</v>
      </c>
      <c r="G26" s="1202"/>
      <c r="H26" s="1203"/>
      <c r="I26" s="1203"/>
      <c r="J26" s="1184"/>
    </row>
    <row r="27" spans="1:13" ht="31.5" customHeight="1" x14ac:dyDescent="0.25">
      <c r="A27" s="813"/>
      <c r="B27" s="1200" t="s">
        <v>788</v>
      </c>
      <c r="C27" s="813"/>
      <c r="D27" s="1158"/>
      <c r="E27" s="1158"/>
      <c r="F27" s="1202">
        <v>0</v>
      </c>
      <c r="G27" s="1202"/>
      <c r="H27" s="1203"/>
      <c r="I27" s="1203"/>
      <c r="J27" s="1184"/>
    </row>
    <row r="28" spans="1:13" ht="24.95" customHeight="1" x14ac:dyDescent="0.3">
      <c r="A28" s="813"/>
      <c r="B28" s="1200" t="s">
        <v>655</v>
      </c>
      <c r="C28" s="813"/>
      <c r="D28" s="1202">
        <v>10039909.649999999</v>
      </c>
      <c r="E28" s="1202">
        <v>19068970</v>
      </c>
      <c r="F28" s="1202">
        <v>22771347.932515342</v>
      </c>
      <c r="G28" s="1202">
        <v>53178210.453987733</v>
      </c>
      <c r="H28" s="1202">
        <v>61336612.453987725</v>
      </c>
      <c r="I28" s="1202">
        <v>87260529.803680971</v>
      </c>
      <c r="J28" s="1184"/>
      <c r="K28" s="1100">
        <f>'D3.1(2018-19)'!$J$11</f>
        <v>3298159.5092024542</v>
      </c>
      <c r="L28" s="1100">
        <f>F28/K28</f>
        <v>6.904259138764882</v>
      </c>
    </row>
    <row r="29" spans="1:13" ht="24.95" customHeight="1" x14ac:dyDescent="0.25">
      <c r="A29" s="813"/>
      <c r="B29" s="1207" t="s">
        <v>656</v>
      </c>
      <c r="C29" s="813"/>
      <c r="D29" s="1158"/>
      <c r="E29" s="1158"/>
      <c r="F29" s="1202">
        <v>0</v>
      </c>
      <c r="G29" s="1202"/>
      <c r="H29" s="1203"/>
      <c r="I29" s="1203"/>
      <c r="J29" s="1184"/>
    </row>
    <row r="30" spans="1:13" ht="24.95" customHeight="1" x14ac:dyDescent="0.3">
      <c r="A30" s="813"/>
      <c r="B30" s="1206" t="s">
        <v>657</v>
      </c>
      <c r="C30" s="966"/>
      <c r="D30" s="1205">
        <v>20088194.52310542</v>
      </c>
      <c r="E30" s="1205">
        <v>27754551.6395</v>
      </c>
      <c r="F30" s="1205">
        <v>37366188.849892825</v>
      </c>
      <c r="G30" s="1205">
        <v>79971579.560356796</v>
      </c>
      <c r="H30" s="1205">
        <v>88716571.642365709</v>
      </c>
      <c r="I30" s="1205">
        <v>115295779.66651188</v>
      </c>
      <c r="J30" s="1184"/>
      <c r="K30" s="1100">
        <f>'D3.1(2018-19)'!$J$11</f>
        <v>3298159.5092024542</v>
      </c>
      <c r="L30" s="1100">
        <f>F30/K30</f>
        <v>11.329406217508426</v>
      </c>
      <c r="M30" s="967"/>
    </row>
    <row r="31" spans="1:13" ht="24.95" customHeight="1" x14ac:dyDescent="0.3">
      <c r="A31" s="813"/>
      <c r="B31" s="1206" t="s">
        <v>658</v>
      </c>
      <c r="C31" s="813"/>
      <c r="D31" s="1202">
        <v>-10850202.52310542</v>
      </c>
      <c r="E31" s="1202">
        <v>-7443439.8794999979</v>
      </c>
      <c r="F31" s="1202">
        <v>-14053140.449892823</v>
      </c>
      <c r="G31" s="1202">
        <v>-17085294.560356788</v>
      </c>
      <c r="H31" s="1202">
        <v>-13431854.242365703</v>
      </c>
      <c r="I31" s="1202">
        <v>-11624183.866511896</v>
      </c>
      <c r="J31" s="1184"/>
    </row>
    <row r="32" spans="1:13" ht="24.95" customHeight="1" x14ac:dyDescent="0.3">
      <c r="A32" s="813"/>
      <c r="B32" s="1206" t="s">
        <v>659</v>
      </c>
      <c r="C32" s="813"/>
      <c r="D32" s="1158"/>
      <c r="E32" s="1158"/>
      <c r="F32" s="1202">
        <v>0</v>
      </c>
      <c r="G32" s="1202"/>
      <c r="H32" s="1203"/>
      <c r="I32" s="1203"/>
      <c r="J32" s="1184"/>
    </row>
    <row r="33" spans="1:12" ht="24.95" customHeight="1" x14ac:dyDescent="0.3">
      <c r="A33" s="813"/>
      <c r="B33" s="1208" t="s">
        <v>660</v>
      </c>
      <c r="C33" s="813"/>
      <c r="D33" s="1158"/>
      <c r="E33" s="1158"/>
      <c r="F33" s="1202">
        <v>0</v>
      </c>
      <c r="G33" s="1209"/>
      <c r="H33" s="1210"/>
      <c r="I33" s="1210"/>
      <c r="J33" s="1211"/>
    </row>
    <row r="34" spans="1:12" ht="24.95" customHeight="1" x14ac:dyDescent="0.3">
      <c r="A34" s="813"/>
      <c r="B34" s="1206" t="s">
        <v>661</v>
      </c>
      <c r="C34" s="813"/>
      <c r="D34" s="1202">
        <v>-10850202.52310542</v>
      </c>
      <c r="E34" s="1202">
        <v>-7443439.8794999979</v>
      </c>
      <c r="F34" s="1202">
        <v>-14053140.449892823</v>
      </c>
      <c r="G34" s="1202">
        <v>-17085294.560356788</v>
      </c>
      <c r="H34" s="1202">
        <v>-13431854.242365703</v>
      </c>
      <c r="I34" s="1202">
        <v>-11624183.866511896</v>
      </c>
      <c r="J34" s="1212"/>
      <c r="K34" s="1100">
        <f>'D3.1(2018-19)'!$J$11</f>
        <v>3298159.5092024542</v>
      </c>
      <c r="L34" s="1100">
        <f>F34/K34</f>
        <v>-4.2609038194429498</v>
      </c>
    </row>
    <row r="35" spans="1:12" ht="33" x14ac:dyDescent="0.25">
      <c r="A35" s="813"/>
      <c r="B35" s="1213" t="s">
        <v>662</v>
      </c>
      <c r="C35" s="813"/>
      <c r="D35" s="1202">
        <v>9287593206.3979015</v>
      </c>
      <c r="E35" s="1202">
        <v>8474161308.5873556</v>
      </c>
      <c r="F35" s="1202">
        <v>8405974190.6373539</v>
      </c>
      <c r="G35" s="1202">
        <v>24161121949.999996</v>
      </c>
      <c r="H35" s="1202">
        <v>22885703581.666958</v>
      </c>
      <c r="I35" s="1202">
        <v>21610285213.333916</v>
      </c>
      <c r="J35" s="1212"/>
    </row>
    <row r="36" spans="1:12" ht="18.75" x14ac:dyDescent="0.3">
      <c r="A36" s="813"/>
      <c r="B36" s="794" t="s">
        <v>709</v>
      </c>
      <c r="C36" s="79"/>
      <c r="D36" s="1169">
        <v>-1.1682469593555294E-3</v>
      </c>
      <c r="E36" s="1169">
        <v>-8.783689156302856E-4</v>
      </c>
      <c r="F36" s="1169">
        <v>-1.6718039017470849E-3</v>
      </c>
      <c r="G36" s="1169">
        <v>-7.0713994969744316E-4</v>
      </c>
      <c r="H36" s="1169">
        <v>-5.8691026012962753E-4</v>
      </c>
      <c r="I36" s="1169">
        <v>-5.3790052985231199E-4</v>
      </c>
      <c r="J36" s="1169"/>
    </row>
    <row r="37" spans="1:12" x14ac:dyDescent="0.25">
      <c r="A37" s="1496" t="s">
        <v>813</v>
      </c>
      <c r="B37" s="1496"/>
      <c r="C37" s="1496"/>
      <c r="D37" s="1496"/>
      <c r="E37" s="1496"/>
      <c r="F37" s="1496"/>
      <c r="G37" s="1496"/>
      <c r="H37" s="1496"/>
      <c r="I37" s="1496"/>
      <c r="J37" s="1497"/>
    </row>
    <row r="38" spans="1:12" x14ac:dyDescent="0.25">
      <c r="A38" s="1498"/>
      <c r="B38" s="1498"/>
      <c r="C38" s="1498"/>
      <c r="D38" s="1498"/>
      <c r="E38" s="1498"/>
      <c r="F38" s="1498"/>
      <c r="G38" s="1498"/>
      <c r="H38" s="1498"/>
      <c r="I38" s="1498"/>
      <c r="J38" s="1499"/>
    </row>
    <row r="40" spans="1:12" x14ac:dyDescent="0.25">
      <c r="D40" s="1196"/>
      <c r="E40" s="1196"/>
      <c r="F40" s="1196"/>
      <c r="G40" s="1196"/>
      <c r="H40" s="1196"/>
      <c r="I40" s="1196"/>
    </row>
    <row r="42" spans="1:12" x14ac:dyDescent="0.25">
      <c r="G42" s="958"/>
      <c r="H42" s="958"/>
      <c r="I42" s="958"/>
    </row>
    <row r="43" spans="1:12" x14ac:dyDescent="0.25">
      <c r="G43" s="958"/>
      <c r="H43" s="958"/>
      <c r="I43" s="958"/>
    </row>
  </sheetData>
  <mergeCells count="7">
    <mergeCell ref="A37:J38"/>
    <mergeCell ref="J8:J9"/>
    <mergeCell ref="B2:F2"/>
    <mergeCell ref="B4:F4"/>
    <mergeCell ref="A8:A9"/>
    <mergeCell ref="B8:B9"/>
    <mergeCell ref="C8:C9"/>
  </mergeCells>
  <pageMargins left="0.74803149606299213" right="0.74803149606299213" top="0.6692913385826772" bottom="0.6692913385826772" header="0.51181102362204722" footer="0.51181102362204722"/>
  <pageSetup paperSize="9" scale="56" orientation="landscape" horizontalDpi="4294967295" verticalDpi="4294967295" r:id="rId1"/>
  <headerFooter alignWithMargins="0">
    <oddHeader>&amp;C&amp;A</oddHeader>
    <oddFooter>&amp;C&amp;P/&amp;P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G39"/>
  <sheetViews>
    <sheetView zoomScaleNormal="100" zoomScaleSheetLayoutView="70" workbookViewId="0">
      <selection activeCell="D10" sqref="D10"/>
    </sheetView>
  </sheetViews>
  <sheetFormatPr defaultRowHeight="18" x14ac:dyDescent="0.25"/>
  <cols>
    <col min="1" max="1" width="9.33203125" style="47"/>
    <col min="2" max="2" width="58.83203125" style="47" customWidth="1"/>
    <col min="3" max="3" width="13.83203125" style="47" customWidth="1"/>
    <col min="4" max="4" width="26" style="47" customWidth="1"/>
    <col min="5" max="5" width="30.6640625" style="47" customWidth="1"/>
    <col min="6" max="6" width="25.1640625" style="47" bestFit="1" customWidth="1"/>
    <col min="7" max="7" width="20.83203125" style="112" customWidth="1"/>
    <col min="8" max="16384" width="9.33203125" style="47"/>
  </cols>
  <sheetData>
    <row r="1" spans="1:7" ht="18.75" thickBot="1" x14ac:dyDescent="0.3">
      <c r="G1" s="40"/>
    </row>
    <row r="2" spans="1:7" ht="15.75" customHeight="1" thickBot="1" x14ac:dyDescent="0.3">
      <c r="B2" s="1445" t="s">
        <v>870</v>
      </c>
      <c r="C2" s="1446"/>
      <c r="D2" s="1447"/>
      <c r="E2" s="38"/>
      <c r="F2" s="38"/>
      <c r="G2" s="40"/>
    </row>
    <row r="3" spans="1:7" ht="18.75" thickBot="1" x14ac:dyDescent="0.3">
      <c r="E3" s="40"/>
      <c r="F3" s="40"/>
      <c r="G3" s="40"/>
    </row>
    <row r="4" spans="1:7" ht="18.75" thickBot="1" x14ac:dyDescent="0.3">
      <c r="B4" s="1445" t="s">
        <v>644</v>
      </c>
      <c r="C4" s="1446"/>
      <c r="D4" s="1447"/>
      <c r="E4" s="38"/>
      <c r="F4" s="38"/>
      <c r="G4" s="40"/>
    </row>
    <row r="5" spans="1:7" x14ac:dyDescent="0.25">
      <c r="B5" s="47" t="s">
        <v>859</v>
      </c>
      <c r="C5" s="141" t="s">
        <v>922</v>
      </c>
      <c r="D5" s="142"/>
      <c r="E5" s="142"/>
      <c r="G5" s="40"/>
    </row>
    <row r="6" spans="1:7" x14ac:dyDescent="0.25">
      <c r="C6" s="141" t="s">
        <v>922</v>
      </c>
      <c r="D6" s="142"/>
      <c r="E6" s="142"/>
      <c r="G6" s="40"/>
    </row>
    <row r="7" spans="1:7" ht="18.75" thickBot="1" x14ac:dyDescent="0.3">
      <c r="B7" s="78"/>
      <c r="G7" s="47"/>
    </row>
    <row r="8" spans="1:7" x14ac:dyDescent="0.25">
      <c r="A8" s="1271" t="s">
        <v>34</v>
      </c>
      <c r="B8" s="1282" t="s">
        <v>35</v>
      </c>
      <c r="C8" s="1282" t="s">
        <v>48</v>
      </c>
      <c r="D8" s="1437" t="s">
        <v>867</v>
      </c>
      <c r="E8" s="1437" t="s">
        <v>868</v>
      </c>
      <c r="F8" s="1467" t="s">
        <v>869</v>
      </c>
      <c r="G8" s="1297" t="s">
        <v>36</v>
      </c>
    </row>
    <row r="9" spans="1:7" x14ac:dyDescent="0.25">
      <c r="A9" s="1272"/>
      <c r="B9" s="1283"/>
      <c r="C9" s="1283"/>
      <c r="D9" s="1277"/>
      <c r="E9" s="1277"/>
      <c r="F9" s="1500"/>
      <c r="G9" s="1298"/>
    </row>
    <row r="10" spans="1:7" ht="24.95" customHeight="1" thickBot="1" x14ac:dyDescent="0.3">
      <c r="A10" s="832">
        <v>1</v>
      </c>
      <c r="B10" s="832">
        <v>2</v>
      </c>
      <c r="C10" s="832">
        <v>3</v>
      </c>
      <c r="D10" s="832">
        <v>4</v>
      </c>
      <c r="E10" s="832">
        <v>5</v>
      </c>
      <c r="F10" s="832">
        <v>6</v>
      </c>
      <c r="G10" s="832">
        <v>7</v>
      </c>
    </row>
    <row r="11" spans="1:7" ht="24.95" customHeight="1" x14ac:dyDescent="0.3">
      <c r="A11" s="793"/>
      <c r="B11" s="794" t="s">
        <v>645</v>
      </c>
      <c r="C11" s="480"/>
      <c r="D11" s="480"/>
      <c r="E11" s="480"/>
      <c r="F11" s="609"/>
      <c r="G11" s="481"/>
    </row>
    <row r="12" spans="1:7" ht="24.95" customHeight="1" x14ac:dyDescent="0.25">
      <c r="A12" s="813"/>
      <c r="B12" s="795" t="s">
        <v>646</v>
      </c>
      <c r="C12" s="813"/>
      <c r="D12" s="273"/>
      <c r="E12" s="273"/>
      <c r="F12" s="610"/>
      <c r="G12" s="274"/>
    </row>
    <row r="13" spans="1:7" ht="24.95" customHeight="1" x14ac:dyDescent="0.25">
      <c r="A13" s="813"/>
      <c r="B13" s="795" t="s">
        <v>647</v>
      </c>
      <c r="C13" s="813"/>
      <c r="D13" s="273"/>
      <c r="E13" s="273"/>
      <c r="F13" s="610"/>
      <c r="G13" s="274"/>
    </row>
    <row r="14" spans="1:7" ht="24" customHeight="1" x14ac:dyDescent="0.25">
      <c r="A14" s="813"/>
      <c r="B14" s="795" t="s">
        <v>664</v>
      </c>
      <c r="C14" s="813"/>
      <c r="D14" s="273"/>
      <c r="E14" s="273"/>
      <c r="F14" s="610"/>
      <c r="G14" s="274"/>
    </row>
    <row r="15" spans="1:7" ht="24.95" customHeight="1" x14ac:dyDescent="0.25">
      <c r="A15" s="814"/>
      <c r="B15" s="797" t="s">
        <v>857</v>
      </c>
      <c r="C15" s="814"/>
      <c r="D15" s="273"/>
      <c r="E15" s="273"/>
      <c r="F15" s="610"/>
      <c r="G15" s="274"/>
    </row>
    <row r="16" spans="1:7" ht="24.95" customHeight="1" x14ac:dyDescent="0.3">
      <c r="A16" s="813"/>
      <c r="B16" s="794" t="s">
        <v>803</v>
      </c>
      <c r="C16" s="813"/>
      <c r="D16" s="273"/>
      <c r="E16" s="273"/>
      <c r="F16" s="610"/>
      <c r="G16" s="274"/>
    </row>
    <row r="17" spans="1:7" ht="24.95" customHeight="1" x14ac:dyDescent="0.25">
      <c r="A17" s="813"/>
      <c r="B17" s="795" t="s">
        <v>665</v>
      </c>
      <c r="C17" s="813"/>
      <c r="D17" s="273"/>
      <c r="E17" s="273"/>
      <c r="F17" s="610"/>
      <c r="G17" s="274"/>
    </row>
    <row r="18" spans="1:7" ht="24.95" customHeight="1" x14ac:dyDescent="0.25">
      <c r="A18" s="813"/>
      <c r="B18" s="795" t="s">
        <v>666</v>
      </c>
      <c r="C18" s="813"/>
      <c r="D18" s="273"/>
      <c r="E18" s="273"/>
      <c r="F18" s="610"/>
      <c r="G18" s="274"/>
    </row>
    <row r="19" spans="1:7" ht="24.95" customHeight="1" x14ac:dyDescent="0.25">
      <c r="A19" s="813"/>
      <c r="B19" s="795" t="s">
        <v>667</v>
      </c>
      <c r="C19" s="813"/>
      <c r="D19" s="273"/>
      <c r="E19" s="273"/>
      <c r="F19" s="610"/>
      <c r="G19" s="274"/>
    </row>
    <row r="20" spans="1:7" ht="24.95" customHeight="1" x14ac:dyDescent="0.25">
      <c r="A20" s="813"/>
      <c r="B20" s="795" t="s">
        <v>648</v>
      </c>
      <c r="C20" s="813"/>
      <c r="D20" s="273"/>
      <c r="E20" s="273"/>
      <c r="F20" s="610"/>
      <c r="G20" s="274"/>
    </row>
    <row r="21" spans="1:7" ht="24.95" customHeight="1" x14ac:dyDescent="0.25">
      <c r="A21" s="813"/>
      <c r="B21" s="795" t="s">
        <v>649</v>
      </c>
      <c r="C21" s="813"/>
      <c r="D21" s="273"/>
      <c r="E21" s="273"/>
      <c r="F21" s="610"/>
      <c r="G21" s="274"/>
    </row>
    <row r="22" spans="1:7" ht="24.95" customHeight="1" x14ac:dyDescent="0.25">
      <c r="A22" s="813"/>
      <c r="B22" s="795" t="s">
        <v>650</v>
      </c>
      <c r="C22" s="813"/>
      <c r="D22" s="273"/>
      <c r="E22" s="273"/>
      <c r="F22" s="610"/>
      <c r="G22" s="274"/>
    </row>
    <row r="23" spans="1:7" ht="24.95" customHeight="1" x14ac:dyDescent="0.25">
      <c r="A23" s="813"/>
      <c r="B23" s="795" t="s">
        <v>651</v>
      </c>
      <c r="C23" s="813"/>
      <c r="D23" s="273"/>
      <c r="E23" s="273"/>
      <c r="F23" s="610"/>
      <c r="G23" s="274"/>
    </row>
    <row r="24" spans="1:7" ht="24.95" customHeight="1" x14ac:dyDescent="0.25">
      <c r="A24" s="813"/>
      <c r="B24" s="795" t="s">
        <v>652</v>
      </c>
      <c r="C24" s="813"/>
      <c r="D24" s="273"/>
      <c r="E24" s="273"/>
      <c r="F24" s="610"/>
      <c r="G24" s="274"/>
    </row>
    <row r="25" spans="1:7" ht="24.95" customHeight="1" x14ac:dyDescent="0.25">
      <c r="A25" s="813"/>
      <c r="B25" s="795" t="s">
        <v>653</v>
      </c>
      <c r="C25" s="813"/>
      <c r="D25" s="273"/>
      <c r="E25" s="273"/>
      <c r="F25" s="610"/>
      <c r="G25" s="274"/>
    </row>
    <row r="26" spans="1:7" ht="24.95" customHeight="1" x14ac:dyDescent="0.25">
      <c r="A26" s="813"/>
      <c r="B26" s="795" t="s">
        <v>654</v>
      </c>
      <c r="C26" s="813"/>
      <c r="D26" s="273"/>
      <c r="E26" s="273"/>
      <c r="F26" s="610"/>
      <c r="G26" s="274"/>
    </row>
    <row r="27" spans="1:7" ht="31.5" customHeight="1" x14ac:dyDescent="0.25">
      <c r="A27" s="813"/>
      <c r="B27" s="795" t="s">
        <v>788</v>
      </c>
      <c r="C27" s="813"/>
      <c r="D27" s="273"/>
      <c r="E27" s="273"/>
      <c r="F27" s="610"/>
      <c r="G27" s="274"/>
    </row>
    <row r="28" spans="1:7" ht="24.95" customHeight="1" x14ac:dyDescent="0.25">
      <c r="A28" s="813"/>
      <c r="B28" s="795" t="s">
        <v>655</v>
      </c>
      <c r="C28" s="813"/>
      <c r="D28" s="273"/>
      <c r="E28" s="273"/>
      <c r="F28" s="610"/>
      <c r="G28" s="274"/>
    </row>
    <row r="29" spans="1:7" ht="24.95" customHeight="1" x14ac:dyDescent="0.25">
      <c r="A29" s="813"/>
      <c r="B29" s="797" t="s">
        <v>656</v>
      </c>
      <c r="C29" s="813"/>
      <c r="D29" s="273"/>
      <c r="E29" s="273"/>
      <c r="F29" s="610"/>
      <c r="G29" s="274"/>
    </row>
    <row r="30" spans="1:7" ht="24.95" customHeight="1" x14ac:dyDescent="0.25">
      <c r="A30" s="813"/>
      <c r="B30" s="795" t="s">
        <v>657</v>
      </c>
      <c r="C30" s="813"/>
      <c r="D30" s="273"/>
      <c r="E30" s="273"/>
      <c r="F30" s="610"/>
      <c r="G30" s="274"/>
    </row>
    <row r="31" spans="1:7" ht="24.95" customHeight="1" x14ac:dyDescent="0.3">
      <c r="A31" s="813"/>
      <c r="B31" s="794" t="s">
        <v>658</v>
      </c>
      <c r="C31" s="813"/>
      <c r="D31" s="273"/>
      <c r="E31" s="273"/>
      <c r="F31" s="610"/>
      <c r="G31" s="274"/>
    </row>
    <row r="32" spans="1:7" ht="24.95" customHeight="1" x14ac:dyDescent="0.3">
      <c r="A32" s="813"/>
      <c r="B32" s="794" t="s">
        <v>659</v>
      </c>
      <c r="C32" s="813"/>
      <c r="D32" s="273"/>
      <c r="E32" s="273"/>
      <c r="F32" s="610"/>
      <c r="G32" s="274"/>
    </row>
    <row r="33" spans="1:7" ht="24.95" customHeight="1" x14ac:dyDescent="0.3">
      <c r="A33" s="813"/>
      <c r="B33" s="798" t="s">
        <v>660</v>
      </c>
      <c r="C33" s="813"/>
      <c r="D33" s="791"/>
      <c r="E33" s="791"/>
      <c r="F33" s="837"/>
      <c r="G33" s="792"/>
    </row>
    <row r="34" spans="1:7" ht="24.95" customHeight="1" x14ac:dyDescent="0.3">
      <c r="A34" s="813"/>
      <c r="B34" s="794" t="s">
        <v>661</v>
      </c>
      <c r="C34" s="813"/>
      <c r="D34" s="79"/>
      <c r="E34" s="79"/>
      <c r="F34" s="79"/>
      <c r="G34" s="79"/>
    </row>
    <row r="35" spans="1:7" ht="33" x14ac:dyDescent="0.25">
      <c r="A35" s="813"/>
      <c r="B35" s="799" t="s">
        <v>662</v>
      </c>
      <c r="C35" s="813"/>
      <c r="D35" s="79"/>
      <c r="E35" s="79"/>
      <c r="F35" s="79"/>
      <c r="G35" s="79"/>
    </row>
    <row r="36" spans="1:7" ht="18.75" x14ac:dyDescent="0.3">
      <c r="A36" s="813"/>
      <c r="B36" s="794" t="s">
        <v>709</v>
      </c>
      <c r="C36" s="79"/>
      <c r="D36" s="79"/>
      <c r="E36" s="79"/>
      <c r="F36" s="79"/>
      <c r="G36" s="79"/>
    </row>
    <row r="37" spans="1:7" x14ac:dyDescent="0.25">
      <c r="A37" s="1496" t="s">
        <v>864</v>
      </c>
      <c r="B37" s="1496"/>
      <c r="C37" s="1496"/>
      <c r="D37" s="1496"/>
      <c r="E37" s="1496"/>
      <c r="F37" s="1496"/>
      <c r="G37" s="1497"/>
    </row>
    <row r="38" spans="1:7" x14ac:dyDescent="0.25">
      <c r="A38" s="1498"/>
      <c r="B38" s="1498"/>
      <c r="C38" s="1498"/>
      <c r="D38" s="1498"/>
      <c r="E38" s="1498"/>
      <c r="F38" s="1498"/>
      <c r="G38" s="1499"/>
    </row>
    <row r="39" spans="1:7" x14ac:dyDescent="0.25">
      <c r="B39" s="47" t="s">
        <v>866</v>
      </c>
    </row>
  </sheetData>
  <mergeCells count="10">
    <mergeCell ref="A37:G38"/>
    <mergeCell ref="D8:D9"/>
    <mergeCell ref="E8:E9"/>
    <mergeCell ref="F8:F9"/>
    <mergeCell ref="B2:D2"/>
    <mergeCell ref="B4:D4"/>
    <mergeCell ref="A8:A9"/>
    <mergeCell ref="B8:B9"/>
    <mergeCell ref="C8:C9"/>
    <mergeCell ref="G8:G9"/>
  </mergeCells>
  <pageMargins left="0.74803149606299213" right="0.74803149606299213" top="0.98425196850393704" bottom="0.98425196850393704" header="0.51181102362204722" footer="0.51181102362204722"/>
  <pageSetup paperSize="9" scale="50" orientation="landscape" horizontalDpi="1200" verticalDpi="1200" r:id="rId1"/>
  <headerFooter alignWithMargins="0">
    <oddHeader>&amp;C&amp;A</oddHeader>
    <oddFooter>&amp;C&amp;P/&amp;P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Y245"/>
  <sheetViews>
    <sheetView topLeftCell="A3" zoomScale="70" zoomScaleNormal="70" zoomScaleSheetLayoutView="77" workbookViewId="0">
      <selection activeCell="C11" sqref="C11:Y62"/>
    </sheetView>
  </sheetViews>
  <sheetFormatPr defaultRowHeight="15.75" x14ac:dyDescent="0.25"/>
  <cols>
    <col min="1" max="1" width="6.5" style="204" customWidth="1"/>
    <col min="2" max="2" width="68.1640625" style="200" customWidth="1"/>
    <col min="3" max="3" width="22.83203125" style="200" customWidth="1"/>
    <col min="4" max="4" width="24.83203125" style="200" customWidth="1"/>
    <col min="5" max="5" width="26.33203125" style="200" customWidth="1"/>
    <col min="6" max="6" width="30.1640625" style="200" customWidth="1"/>
    <col min="7" max="7" width="0.1640625" style="200" customWidth="1"/>
    <col min="8" max="8" width="31.83203125" style="200" customWidth="1"/>
    <col min="9" max="9" width="24.83203125" style="200" customWidth="1"/>
    <col min="10" max="10" width="19.6640625" style="200" customWidth="1"/>
    <col min="11" max="11" width="22.33203125" style="200" customWidth="1"/>
    <col min="12" max="12" width="17.83203125" style="200" hidden="1" customWidth="1"/>
    <col min="13" max="13" width="20.1640625" style="200" hidden="1" customWidth="1"/>
    <col min="14" max="17" width="17.83203125" style="200" hidden="1" customWidth="1"/>
    <col min="18" max="18" width="17.33203125" style="200" hidden="1" customWidth="1"/>
    <col min="19" max="19" width="13.5" style="200" hidden="1" customWidth="1"/>
    <col min="20" max="20" width="15" style="200" hidden="1" customWidth="1"/>
    <col min="21" max="21" width="13" style="200" hidden="1" customWidth="1"/>
    <col min="22" max="22" width="16.83203125" style="200" hidden="1" customWidth="1"/>
    <col min="23" max="23" width="25.5" style="200" hidden="1" customWidth="1"/>
    <col min="24" max="24" width="23.83203125" style="200" hidden="1" customWidth="1"/>
    <col min="25" max="25" width="20.5" style="200" customWidth="1"/>
    <col min="26" max="16384" width="9.33203125" style="201"/>
  </cols>
  <sheetData>
    <row r="1" spans="1:25" ht="19.5" thickBot="1" x14ac:dyDescent="0.3">
      <c r="A1" s="197"/>
      <c r="B1" s="198" t="s">
        <v>301</v>
      </c>
      <c r="C1" s="199"/>
      <c r="D1" s="199"/>
      <c r="E1" s="199"/>
      <c r="F1" s="199"/>
      <c r="M1" s="199"/>
    </row>
    <row r="2" spans="1:25" ht="16.5" thickBot="1" x14ac:dyDescent="0.3">
      <c r="A2" s="197"/>
      <c r="M2" s="201"/>
      <c r="V2" s="202"/>
    </row>
    <row r="3" spans="1:25" ht="18.75" x14ac:dyDescent="0.3">
      <c r="A3" s="197"/>
      <c r="B3" s="1039" t="s">
        <v>70</v>
      </c>
      <c r="C3" s="203"/>
      <c r="D3" s="203"/>
      <c r="E3" s="203"/>
      <c r="F3" s="203"/>
      <c r="M3" s="203"/>
    </row>
    <row r="4" spans="1:25" x14ac:dyDescent="0.25">
      <c r="B4" s="209" t="s">
        <v>430</v>
      </c>
      <c r="C4" s="1037" t="s">
        <v>924</v>
      </c>
      <c r="D4" s="161"/>
      <c r="E4" s="161"/>
    </row>
    <row r="5" spans="1:25" x14ac:dyDescent="0.25">
      <c r="B5" s="209" t="s">
        <v>222</v>
      </c>
      <c r="C5" s="1037" t="s">
        <v>924</v>
      </c>
      <c r="D5" s="161"/>
      <c r="E5" s="161"/>
      <c r="M5" s="201"/>
    </row>
    <row r="6" spans="1:25" ht="16.5" x14ac:dyDescent="0.3">
      <c r="B6" s="201"/>
      <c r="F6" s="205"/>
      <c r="I6" s="1243"/>
      <c r="J6" s="1243"/>
      <c r="M6" s="1243"/>
      <c r="N6" s="1243"/>
      <c r="O6" s="846"/>
      <c r="P6" s="846"/>
      <c r="Q6" s="846"/>
      <c r="S6" s="1243"/>
      <c r="T6" s="1243"/>
      <c r="Y6" s="282"/>
    </row>
    <row r="7" spans="1:25" ht="24" thickBot="1" x14ac:dyDescent="0.35">
      <c r="A7" s="201"/>
      <c r="B7" s="880" t="s">
        <v>925</v>
      </c>
      <c r="C7" s="670"/>
      <c r="D7" s="670"/>
      <c r="E7" s="670"/>
      <c r="F7" s="670"/>
      <c r="G7" s="670"/>
      <c r="I7" s="670"/>
      <c r="J7" s="670"/>
      <c r="K7" s="670"/>
      <c r="L7" s="670"/>
      <c r="M7" s="670"/>
      <c r="N7" s="670"/>
      <c r="O7" s="670"/>
      <c r="P7" s="670"/>
      <c r="Q7" s="670"/>
      <c r="R7" s="670"/>
      <c r="S7" s="670"/>
      <c r="T7" s="670"/>
      <c r="U7" s="670"/>
      <c r="V7" s="704"/>
      <c r="X7" s="704"/>
      <c r="Y7" s="1038" t="s">
        <v>958</v>
      </c>
    </row>
    <row r="8" spans="1:25" s="206" customFormat="1" ht="97.5" customHeight="1" x14ac:dyDescent="0.2">
      <c r="A8" s="847" t="s">
        <v>34</v>
      </c>
      <c r="B8" s="848" t="s">
        <v>35</v>
      </c>
      <c r="C8" s="848" t="s">
        <v>478</v>
      </c>
      <c r="D8" s="848" t="s">
        <v>95</v>
      </c>
      <c r="E8" s="848" t="s">
        <v>104</v>
      </c>
      <c r="F8" s="848" t="s">
        <v>797</v>
      </c>
      <c r="G8" s="848" t="s">
        <v>96</v>
      </c>
      <c r="H8" s="848" t="s">
        <v>830</v>
      </c>
      <c r="I8" s="848" t="s">
        <v>97</v>
      </c>
      <c r="J8" s="848" t="s">
        <v>248</v>
      </c>
      <c r="K8" s="848" t="s">
        <v>53</v>
      </c>
      <c r="L8" s="848" t="s">
        <v>98</v>
      </c>
      <c r="M8" s="848" t="s">
        <v>479</v>
      </c>
      <c r="N8" s="848" t="s">
        <v>99</v>
      </c>
      <c r="O8" s="848" t="s">
        <v>266</v>
      </c>
      <c r="P8" s="848" t="s">
        <v>267</v>
      </c>
      <c r="Q8" s="848" t="s">
        <v>268</v>
      </c>
      <c r="R8" s="848" t="s">
        <v>100</v>
      </c>
      <c r="S8" s="848" t="s">
        <v>269</v>
      </c>
      <c r="T8" s="848" t="s">
        <v>71</v>
      </c>
      <c r="U8" s="848" t="s">
        <v>101</v>
      </c>
      <c r="V8" s="848" t="s">
        <v>102</v>
      </c>
      <c r="W8" s="848" t="s">
        <v>270</v>
      </c>
      <c r="X8" s="848" t="s">
        <v>103</v>
      </c>
      <c r="Y8" s="234" t="s">
        <v>36</v>
      </c>
    </row>
    <row r="9" spans="1:25" s="207" customFormat="1" ht="16.5" thickBot="1" x14ac:dyDescent="0.25">
      <c r="A9" s="235"/>
      <c r="B9" s="236"/>
      <c r="C9" s="236"/>
      <c r="D9" s="237"/>
      <c r="E9" s="236" t="s">
        <v>105</v>
      </c>
      <c r="F9" s="236" t="s">
        <v>9</v>
      </c>
      <c r="G9" s="236"/>
      <c r="H9" s="236"/>
      <c r="I9" s="236"/>
      <c r="J9" s="236"/>
      <c r="K9" s="236" t="s">
        <v>340</v>
      </c>
      <c r="L9" s="236" t="s">
        <v>72</v>
      </c>
      <c r="M9" s="236"/>
      <c r="N9" s="237"/>
      <c r="O9" s="237"/>
      <c r="P9" s="237"/>
      <c r="Q9" s="237"/>
      <c r="R9" s="236"/>
      <c r="S9" s="236"/>
      <c r="T9" s="236" t="s">
        <v>341</v>
      </c>
      <c r="U9" s="236"/>
      <c r="V9" s="237"/>
      <c r="W9" s="236" t="s">
        <v>342</v>
      </c>
      <c r="X9" s="236"/>
      <c r="Y9" s="238"/>
    </row>
    <row r="10" spans="1:25" s="208" customFormat="1" ht="17.25" thickBot="1" x14ac:dyDescent="0.35">
      <c r="A10" s="239">
        <v>1</v>
      </c>
      <c r="B10" s="240">
        <v>2</v>
      </c>
      <c r="C10" s="240">
        <v>3</v>
      </c>
      <c r="D10" s="240">
        <v>4</v>
      </c>
      <c r="E10" s="240">
        <v>5</v>
      </c>
      <c r="F10" s="215">
        <v>6</v>
      </c>
      <c r="G10" s="240">
        <v>7</v>
      </c>
      <c r="H10" s="240">
        <v>8</v>
      </c>
      <c r="I10" s="240">
        <v>9</v>
      </c>
      <c r="J10" s="240">
        <v>10</v>
      </c>
      <c r="K10" s="240">
        <v>11</v>
      </c>
      <c r="L10" s="240">
        <v>12</v>
      </c>
      <c r="M10" s="240">
        <v>13</v>
      </c>
      <c r="N10" s="240">
        <v>14</v>
      </c>
      <c r="O10" s="240">
        <v>15</v>
      </c>
      <c r="P10" s="240">
        <v>16</v>
      </c>
      <c r="Q10" s="240">
        <v>17</v>
      </c>
      <c r="R10" s="240">
        <v>18</v>
      </c>
      <c r="S10" s="240">
        <v>19</v>
      </c>
      <c r="T10" s="240">
        <v>20</v>
      </c>
      <c r="U10" s="240">
        <v>21</v>
      </c>
      <c r="V10" s="240">
        <v>22</v>
      </c>
      <c r="W10" s="240">
        <v>23</v>
      </c>
      <c r="X10" s="240">
        <v>24</v>
      </c>
      <c r="Y10" s="240">
        <v>25</v>
      </c>
    </row>
    <row r="11" spans="1:25" ht="18.75" x14ac:dyDescent="0.3">
      <c r="A11" s="241" t="s">
        <v>38</v>
      </c>
      <c r="B11" s="671" t="s">
        <v>50</v>
      </c>
      <c r="C11" s="82"/>
      <c r="D11" s="82"/>
      <c r="E11" s="82"/>
      <c r="F11" s="82"/>
      <c r="G11" s="242"/>
      <c r="H11" s="242"/>
      <c r="I11" s="79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3"/>
    </row>
    <row r="12" spans="1:25" ht="18.75" x14ac:dyDescent="0.3">
      <c r="A12" s="244"/>
      <c r="B12" s="245" t="s">
        <v>60</v>
      </c>
      <c r="C12" s="82"/>
      <c r="D12" s="82"/>
      <c r="E12" s="82"/>
      <c r="F12" s="82"/>
      <c r="G12" s="247"/>
      <c r="H12" s="247"/>
      <c r="I12" s="79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8"/>
    </row>
    <row r="13" spans="1:25" ht="18.75" x14ac:dyDescent="0.3">
      <c r="A13" s="244"/>
      <c r="B13" s="672" t="s">
        <v>61</v>
      </c>
      <c r="C13" s="82"/>
      <c r="D13" s="82"/>
      <c r="E13" s="82"/>
      <c r="F13" s="82"/>
      <c r="G13" s="247"/>
      <c r="H13" s="247"/>
      <c r="I13" s="79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8"/>
    </row>
    <row r="14" spans="1:25" ht="18.75" x14ac:dyDescent="0.3">
      <c r="A14" s="244"/>
      <c r="B14" s="672" t="s">
        <v>828</v>
      </c>
      <c r="C14" s="82"/>
      <c r="D14" s="82"/>
      <c r="E14" s="82"/>
      <c r="F14" s="82"/>
      <c r="G14" s="247"/>
      <c r="H14" s="247"/>
      <c r="I14" s="79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8"/>
    </row>
    <row r="15" spans="1:25" ht="18.75" x14ac:dyDescent="0.3">
      <c r="A15" s="244">
        <v>1</v>
      </c>
      <c r="B15" s="672" t="s">
        <v>879</v>
      </c>
      <c r="C15" s="82">
        <v>26</v>
      </c>
      <c r="D15" s="82">
        <v>26</v>
      </c>
      <c r="E15" s="82">
        <v>995</v>
      </c>
      <c r="F15" s="82">
        <v>1.6716</v>
      </c>
      <c r="G15" s="247"/>
      <c r="H15" s="79">
        <v>0.1414</v>
      </c>
      <c r="I15" s="79">
        <v>1.0029600000000001</v>
      </c>
      <c r="J15" s="247"/>
      <c r="K15" s="879">
        <v>1.14436</v>
      </c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8"/>
    </row>
    <row r="16" spans="1:25" ht="18.75" x14ac:dyDescent="0.3">
      <c r="A16" s="244">
        <v>2</v>
      </c>
      <c r="B16" s="672" t="s">
        <v>897</v>
      </c>
      <c r="C16" s="82">
        <v>8</v>
      </c>
      <c r="D16" s="82">
        <v>8</v>
      </c>
      <c r="E16" s="82">
        <v>295</v>
      </c>
      <c r="F16" s="82">
        <v>0.49559999999999993</v>
      </c>
      <c r="G16" s="247"/>
      <c r="H16" s="79">
        <v>4.2479999999999997E-2</v>
      </c>
      <c r="I16" s="79">
        <v>0.44603999999999994</v>
      </c>
      <c r="J16" s="247"/>
      <c r="K16" s="879">
        <v>0.48851999999999995</v>
      </c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8"/>
    </row>
    <row r="17" spans="1:25" ht="18.75" x14ac:dyDescent="0.3">
      <c r="A17" s="244"/>
      <c r="B17" s="672"/>
      <c r="C17" s="82"/>
      <c r="D17" s="82"/>
      <c r="E17" s="82"/>
      <c r="F17" s="82"/>
      <c r="G17" s="247"/>
      <c r="H17" s="79"/>
      <c r="I17" s="79"/>
      <c r="J17" s="247"/>
      <c r="K17" s="879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8"/>
    </row>
    <row r="18" spans="1:25" ht="18" x14ac:dyDescent="0.25">
      <c r="A18" s="244"/>
      <c r="B18" s="250"/>
      <c r="C18" s="82"/>
      <c r="D18" s="82"/>
      <c r="E18" s="82"/>
      <c r="F18" s="82"/>
      <c r="G18" s="247"/>
      <c r="H18" s="79"/>
      <c r="I18" s="79"/>
      <c r="J18" s="247"/>
      <c r="K18" s="879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8"/>
    </row>
    <row r="19" spans="1:25" ht="18.75" x14ac:dyDescent="0.3">
      <c r="A19" s="244"/>
      <c r="B19" s="672" t="s">
        <v>829</v>
      </c>
      <c r="C19" s="82"/>
      <c r="D19" s="82"/>
      <c r="E19" s="82"/>
      <c r="F19" s="82"/>
      <c r="G19" s="247"/>
      <c r="H19" s="79"/>
      <c r="I19" s="79"/>
      <c r="J19" s="247"/>
      <c r="K19" s="879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8"/>
    </row>
    <row r="20" spans="1:25" ht="18.75" x14ac:dyDescent="0.3">
      <c r="A20" s="673">
        <v>1</v>
      </c>
      <c r="B20" s="672" t="s">
        <v>927</v>
      </c>
      <c r="C20" s="82">
        <v>1</v>
      </c>
      <c r="D20" s="82">
        <v>1</v>
      </c>
      <c r="E20" s="82">
        <v>350</v>
      </c>
      <c r="F20" s="82">
        <v>1.0584</v>
      </c>
      <c r="G20" s="247"/>
      <c r="H20" s="79">
        <v>9.4500000000000001E-2</v>
      </c>
      <c r="I20" s="79">
        <v>0.58212000000000008</v>
      </c>
      <c r="J20" s="247"/>
      <c r="K20" s="879">
        <v>0.67662000000000011</v>
      </c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8"/>
    </row>
    <row r="21" spans="1:25" ht="18.75" x14ac:dyDescent="0.3">
      <c r="A21" s="673"/>
      <c r="B21" s="672"/>
      <c r="C21" s="82"/>
      <c r="D21" s="82"/>
      <c r="E21" s="82"/>
      <c r="F21" s="82"/>
      <c r="G21" s="247"/>
      <c r="H21" s="79"/>
      <c r="I21" s="79"/>
      <c r="J21" s="247"/>
      <c r="K21" s="879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8"/>
    </row>
    <row r="22" spans="1:25" ht="18.75" x14ac:dyDescent="0.3">
      <c r="A22" s="673"/>
      <c r="B22" s="672"/>
      <c r="C22" s="82"/>
      <c r="D22" s="82"/>
      <c r="E22" s="82"/>
      <c r="F22" s="82"/>
      <c r="G22" s="247"/>
      <c r="H22" s="79"/>
      <c r="I22" s="79"/>
      <c r="J22" s="247"/>
      <c r="K22" s="879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8"/>
    </row>
    <row r="23" spans="1:25" ht="18.75" x14ac:dyDescent="0.3">
      <c r="A23" s="673"/>
      <c r="B23" s="672"/>
      <c r="C23" s="82"/>
      <c r="D23" s="82"/>
      <c r="E23" s="82"/>
      <c r="F23" s="82"/>
      <c r="G23" s="247"/>
      <c r="H23" s="79"/>
      <c r="I23" s="247"/>
      <c r="J23" s="247"/>
      <c r="K23" s="879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8"/>
    </row>
    <row r="24" spans="1:25" x14ac:dyDescent="0.25">
      <c r="A24" s="244"/>
      <c r="B24" s="250"/>
      <c r="C24" s="249"/>
      <c r="D24" s="249"/>
      <c r="E24" s="249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8"/>
    </row>
    <row r="25" spans="1:25" x14ac:dyDescent="0.25">
      <c r="A25" s="244"/>
      <c r="B25" s="250"/>
      <c r="C25" s="249"/>
      <c r="D25" s="249"/>
      <c r="E25" s="249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8"/>
    </row>
    <row r="26" spans="1:25" ht="16.5" x14ac:dyDescent="0.3">
      <c r="A26" s="244"/>
      <c r="B26" s="672" t="s">
        <v>411</v>
      </c>
      <c r="C26" s="249"/>
      <c r="D26" s="249"/>
      <c r="E26" s="249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8"/>
    </row>
    <row r="27" spans="1:25" ht="16.5" x14ac:dyDescent="0.3">
      <c r="A27" s="244">
        <v>1</v>
      </c>
      <c r="B27" s="672" t="s">
        <v>281</v>
      </c>
      <c r="C27" s="249"/>
      <c r="D27" s="249"/>
      <c r="E27" s="249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8"/>
    </row>
    <row r="28" spans="1:25" ht="16.5" x14ac:dyDescent="0.3">
      <c r="A28" s="673"/>
      <c r="B28" s="672"/>
      <c r="C28" s="249"/>
      <c r="D28" s="249"/>
      <c r="E28" s="249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8"/>
    </row>
    <row r="29" spans="1:25" ht="16.5" x14ac:dyDescent="0.3">
      <c r="A29" s="673">
        <v>2</v>
      </c>
      <c r="B29" s="672" t="s">
        <v>281</v>
      </c>
      <c r="C29" s="249"/>
      <c r="D29" s="249"/>
      <c r="E29" s="249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8"/>
    </row>
    <row r="30" spans="1:25" ht="16.5" x14ac:dyDescent="0.3">
      <c r="A30" s="673"/>
      <c r="B30" s="672"/>
      <c r="C30" s="249"/>
      <c r="D30" s="249"/>
      <c r="E30" s="249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8"/>
    </row>
    <row r="31" spans="1:25" x14ac:dyDescent="0.25">
      <c r="A31" s="244"/>
      <c r="B31" s="250"/>
      <c r="C31" s="249"/>
      <c r="D31" s="249"/>
      <c r="E31" s="249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8"/>
    </row>
    <row r="32" spans="1:25" x14ac:dyDescent="0.25">
      <c r="A32" s="244"/>
      <c r="B32" s="250"/>
      <c r="C32" s="249"/>
      <c r="D32" s="249"/>
      <c r="E32" s="249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8"/>
    </row>
    <row r="33" spans="1:25" ht="16.5" x14ac:dyDescent="0.3">
      <c r="A33" s="673"/>
      <c r="B33" s="674" t="s">
        <v>416</v>
      </c>
      <c r="C33" s="249"/>
      <c r="D33" s="249"/>
      <c r="E33" s="249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8"/>
    </row>
    <row r="34" spans="1:25" x14ac:dyDescent="0.25">
      <c r="A34" s="244">
        <v>1</v>
      </c>
      <c r="B34" s="675" t="s">
        <v>281</v>
      </c>
      <c r="C34" s="249"/>
      <c r="D34" s="249"/>
      <c r="E34" s="249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8"/>
    </row>
    <row r="35" spans="1:25" x14ac:dyDescent="0.25">
      <c r="A35" s="244"/>
      <c r="B35" s="675"/>
      <c r="C35" s="249"/>
      <c r="D35" s="249"/>
      <c r="E35" s="249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8"/>
    </row>
    <row r="36" spans="1:25" x14ac:dyDescent="0.25">
      <c r="A36" s="244">
        <v>2</v>
      </c>
      <c r="B36" s="675" t="s">
        <v>281</v>
      </c>
      <c r="C36" s="249"/>
      <c r="D36" s="249"/>
      <c r="E36" s="249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8"/>
    </row>
    <row r="37" spans="1:25" x14ac:dyDescent="0.25">
      <c r="A37" s="244"/>
      <c r="B37" s="675"/>
      <c r="C37" s="249"/>
      <c r="D37" s="249"/>
      <c r="E37" s="249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8"/>
    </row>
    <row r="38" spans="1:25" ht="17.25" thickBot="1" x14ac:dyDescent="0.35">
      <c r="A38" s="244"/>
      <c r="B38" s="877" t="s">
        <v>82</v>
      </c>
      <c r="C38" s="249">
        <v>35</v>
      </c>
      <c r="D38" s="249">
        <v>35</v>
      </c>
      <c r="E38" s="249"/>
      <c r="F38" s="255">
        <v>3.2256</v>
      </c>
      <c r="G38" s="255">
        <v>0</v>
      </c>
      <c r="H38" s="255"/>
      <c r="I38" s="255"/>
      <c r="J38" s="255"/>
      <c r="K38" s="887">
        <v>2.3095000000000003</v>
      </c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8"/>
    </row>
    <row r="39" spans="1:25" x14ac:dyDescent="0.25">
      <c r="A39" s="244"/>
      <c r="B39" s="676"/>
      <c r="C39" s="249"/>
      <c r="D39" s="249"/>
      <c r="E39" s="249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8"/>
    </row>
    <row r="40" spans="1:25" ht="16.5" x14ac:dyDescent="0.25">
      <c r="A40" s="244"/>
      <c r="B40" s="833" t="s">
        <v>837</v>
      </c>
      <c r="C40" s="249"/>
      <c r="D40" s="249"/>
      <c r="E40" s="249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8"/>
    </row>
    <row r="41" spans="1:25" x14ac:dyDescent="0.25">
      <c r="A41" s="244"/>
      <c r="B41" s="676" t="s">
        <v>839</v>
      </c>
      <c r="C41" s="249"/>
      <c r="D41" s="249"/>
      <c r="E41" s="249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8"/>
    </row>
    <row r="42" spans="1:25" x14ac:dyDescent="0.25">
      <c r="A42" s="244"/>
      <c r="B42" s="676" t="s">
        <v>838</v>
      </c>
      <c r="C42" s="249"/>
      <c r="D42" s="249"/>
      <c r="E42" s="249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8"/>
    </row>
    <row r="43" spans="1:25" x14ac:dyDescent="0.25">
      <c r="A43" s="244"/>
      <c r="B43" s="676" t="s">
        <v>840</v>
      </c>
      <c r="C43" s="249"/>
      <c r="D43" s="249"/>
      <c r="E43" s="249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8"/>
    </row>
    <row r="44" spans="1:25" x14ac:dyDescent="0.25">
      <c r="A44" s="244"/>
      <c r="B44" s="676"/>
      <c r="C44" s="249"/>
      <c r="D44" s="249"/>
      <c r="E44" s="249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8"/>
    </row>
    <row r="45" spans="1:25" ht="16.5" x14ac:dyDescent="0.3">
      <c r="A45" s="244"/>
      <c r="B45" s="245" t="s">
        <v>73</v>
      </c>
      <c r="C45" s="249"/>
      <c r="D45" s="249"/>
      <c r="E45" s="249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8"/>
    </row>
    <row r="46" spans="1:25" x14ac:dyDescent="0.25">
      <c r="A46" s="244" t="s">
        <v>39</v>
      </c>
      <c r="B46" s="250" t="s">
        <v>831</v>
      </c>
      <c r="C46" s="249"/>
      <c r="D46" s="249"/>
      <c r="E46" s="249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8"/>
    </row>
    <row r="47" spans="1:25" x14ac:dyDescent="0.25">
      <c r="A47" s="244" t="s">
        <v>40</v>
      </c>
      <c r="B47" s="247" t="s">
        <v>62</v>
      </c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8"/>
    </row>
    <row r="48" spans="1:25" x14ac:dyDescent="0.25">
      <c r="A48" s="244" t="s">
        <v>41</v>
      </c>
      <c r="B48" s="247" t="s">
        <v>63</v>
      </c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8"/>
    </row>
    <row r="49" spans="1:25" ht="16.5" x14ac:dyDescent="0.3">
      <c r="A49" s="244"/>
      <c r="B49" s="246" t="s">
        <v>832</v>
      </c>
      <c r="C49" s="247"/>
      <c r="D49" s="247"/>
      <c r="E49" s="247"/>
      <c r="F49" s="247">
        <v>1.0584E-2</v>
      </c>
      <c r="G49" s="247"/>
      <c r="H49" s="247"/>
      <c r="I49" s="247">
        <v>0.1449</v>
      </c>
      <c r="J49" s="247"/>
      <c r="K49" s="246">
        <v>0.15548400000000001</v>
      </c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8"/>
    </row>
    <row r="50" spans="1:25" x14ac:dyDescent="0.25">
      <c r="A50" s="211" t="s">
        <v>42</v>
      </c>
      <c r="B50" s="249" t="s">
        <v>833</v>
      </c>
      <c r="C50" s="249"/>
      <c r="D50" s="249"/>
      <c r="E50" s="249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8"/>
    </row>
    <row r="51" spans="1:25" x14ac:dyDescent="0.25">
      <c r="A51" s="244" t="s">
        <v>43</v>
      </c>
      <c r="B51" s="247" t="s">
        <v>841</v>
      </c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8"/>
    </row>
    <row r="52" spans="1:25" x14ac:dyDescent="0.25">
      <c r="A52" s="244">
        <v>1</v>
      </c>
      <c r="B52" s="247" t="s">
        <v>281</v>
      </c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8"/>
    </row>
    <row r="53" spans="1:25" x14ac:dyDescent="0.25">
      <c r="A53" s="244">
        <v>2</v>
      </c>
      <c r="B53" s="247" t="s">
        <v>281</v>
      </c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8"/>
    </row>
    <row r="54" spans="1:25" x14ac:dyDescent="0.25">
      <c r="A54" s="244">
        <v>3</v>
      </c>
      <c r="B54" s="247" t="s">
        <v>281</v>
      </c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8"/>
    </row>
    <row r="55" spans="1:25" x14ac:dyDescent="0.25">
      <c r="A55" s="244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8"/>
    </row>
    <row r="56" spans="1:25" x14ac:dyDescent="0.25">
      <c r="A56" s="244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8"/>
    </row>
    <row r="57" spans="1:25" x14ac:dyDescent="0.25">
      <c r="A57" s="244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8"/>
    </row>
    <row r="58" spans="1:25" ht="16.5" x14ac:dyDescent="0.3">
      <c r="A58" s="244"/>
      <c r="B58" s="245" t="s">
        <v>834</v>
      </c>
      <c r="C58" s="247"/>
      <c r="D58" s="247"/>
      <c r="E58" s="247"/>
      <c r="F58" s="247"/>
      <c r="G58" s="247"/>
      <c r="H58" s="247"/>
      <c r="I58" s="247"/>
      <c r="J58" s="247"/>
      <c r="K58" s="246">
        <v>2.4649840000000003</v>
      </c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8"/>
    </row>
    <row r="59" spans="1:25" x14ac:dyDescent="0.25">
      <c r="A59" s="244">
        <v>30</v>
      </c>
      <c r="B59" s="249" t="s">
        <v>835</v>
      </c>
      <c r="C59" s="249"/>
      <c r="D59" s="249"/>
      <c r="E59" s="249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8"/>
    </row>
    <row r="60" spans="1:25" x14ac:dyDescent="0.25">
      <c r="A60" s="244"/>
      <c r="B60" s="249" t="s">
        <v>836</v>
      </c>
      <c r="C60" s="249"/>
      <c r="D60" s="249"/>
      <c r="E60" s="249"/>
      <c r="F60" s="903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8"/>
    </row>
    <row r="61" spans="1:25" ht="23.25" x14ac:dyDescent="0.35">
      <c r="A61" s="244"/>
      <c r="B61" s="672" t="s">
        <v>435</v>
      </c>
      <c r="C61" s="245"/>
      <c r="D61" s="245"/>
      <c r="E61" s="899"/>
      <c r="F61" s="247"/>
      <c r="G61" s="901"/>
      <c r="H61" s="247"/>
      <c r="I61" s="247"/>
      <c r="J61" s="247"/>
      <c r="K61" s="888">
        <v>2.3095000000000003</v>
      </c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8"/>
    </row>
    <row r="62" spans="1:25" ht="17.25" thickBot="1" x14ac:dyDescent="0.35">
      <c r="A62" s="254"/>
      <c r="B62" s="255"/>
      <c r="C62" s="255"/>
      <c r="D62" s="255"/>
      <c r="E62" s="900"/>
      <c r="F62" s="247"/>
      <c r="G62" s="902"/>
      <c r="H62" s="255"/>
      <c r="I62" s="255"/>
      <c r="J62" s="255"/>
      <c r="K62" s="246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6"/>
    </row>
    <row r="63" spans="1:25" ht="13.5" customHeight="1" x14ac:dyDescent="0.25">
      <c r="A63" s="211"/>
      <c r="C63" s="257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</row>
    <row r="64" spans="1:25" x14ac:dyDescent="0.25">
      <c r="A64" s="211"/>
      <c r="C64" s="251"/>
      <c r="D64" s="201"/>
      <c r="E64" s="201"/>
      <c r="F64" s="201"/>
      <c r="G64" s="201"/>
      <c r="H64" s="201"/>
      <c r="I64" s="201"/>
      <c r="J64" s="201"/>
      <c r="K64" s="1108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</row>
    <row r="65" spans="1:25" x14ac:dyDescent="0.25">
      <c r="A65" s="211"/>
      <c r="C65" s="669"/>
      <c r="D65" s="670"/>
      <c r="E65" s="670"/>
      <c r="F65" s="670"/>
      <c r="G65" s="670"/>
      <c r="H65" s="201"/>
      <c r="I65" s="201"/>
      <c r="J65" s="201"/>
      <c r="K65" s="1108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</row>
    <row r="66" spans="1:25" x14ac:dyDescent="0.25">
      <c r="A66" s="211"/>
      <c r="C66" s="251"/>
      <c r="D66" s="251"/>
      <c r="E66" s="251"/>
      <c r="F66" s="251"/>
      <c r="G66" s="251"/>
      <c r="H66" s="251"/>
      <c r="I66" s="251"/>
      <c r="J66" s="251"/>
      <c r="K66" s="1109"/>
      <c r="L66" s="251"/>
      <c r="M66" s="25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</row>
    <row r="67" spans="1:25" ht="16.5" customHeight="1" x14ac:dyDescent="0.25">
      <c r="A67" s="211"/>
      <c r="C67" s="251"/>
      <c r="D67" s="251"/>
      <c r="E67" s="251"/>
      <c r="F67" s="251"/>
      <c r="G67" s="251"/>
      <c r="H67" s="251"/>
      <c r="I67" s="251"/>
      <c r="J67" s="251"/>
      <c r="K67" s="1109"/>
      <c r="L67" s="251"/>
      <c r="M67" s="25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</row>
    <row r="68" spans="1:25" ht="17.25" customHeight="1" x14ac:dyDescent="0.25">
      <c r="A68" s="211"/>
      <c r="C68" s="1106"/>
      <c r="D68" s="1107"/>
      <c r="E68" s="1107"/>
      <c r="F68" s="1107"/>
      <c r="G68" s="1107"/>
      <c r="H68" s="1107"/>
      <c r="I68" s="1107"/>
      <c r="J68" s="1107"/>
      <c r="K68" s="1110"/>
      <c r="L68" s="1107"/>
      <c r="M68" s="1107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</row>
    <row r="69" spans="1:25" ht="18" customHeight="1" x14ac:dyDescent="0.25">
      <c r="A69" s="211"/>
      <c r="C69" s="1106"/>
      <c r="D69" s="1107"/>
      <c r="E69" s="1107"/>
      <c r="F69" s="1107"/>
      <c r="G69" s="1107"/>
      <c r="H69" s="1107"/>
      <c r="I69" s="1107"/>
      <c r="J69" s="1107"/>
      <c r="K69" s="1110"/>
      <c r="L69" s="1107"/>
      <c r="M69" s="1107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</row>
    <row r="70" spans="1:25" ht="15.75" customHeight="1" x14ac:dyDescent="0.25">
      <c r="A70" s="211"/>
      <c r="C70" s="1104"/>
      <c r="D70" s="1105"/>
      <c r="E70" s="1105"/>
      <c r="F70" s="1105"/>
      <c r="G70" s="1105"/>
      <c r="H70" s="1105"/>
      <c r="I70" s="1105"/>
      <c r="J70" s="1105"/>
      <c r="K70" s="1105"/>
      <c r="L70" s="1105"/>
      <c r="M70" s="1105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</row>
    <row r="71" spans="1:25" ht="18.75" x14ac:dyDescent="0.3">
      <c r="A71" s="211"/>
      <c r="C71" s="214"/>
      <c r="D71" s="212"/>
      <c r="E71" s="212"/>
      <c r="F71" s="212"/>
      <c r="G71" s="212"/>
      <c r="H71" s="213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</row>
    <row r="72" spans="1:25" x14ac:dyDescent="0.25">
      <c r="A72" s="211"/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</row>
    <row r="73" spans="1:25" x14ac:dyDescent="0.25"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</row>
    <row r="74" spans="1:25" x14ac:dyDescent="0.25"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</row>
    <row r="75" spans="1:25" ht="18.75" x14ac:dyDescent="0.3">
      <c r="B75" s="213"/>
      <c r="C75" s="213"/>
      <c r="D75" s="213"/>
      <c r="E75" s="213"/>
      <c r="F75" s="213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</row>
    <row r="76" spans="1:25" ht="18.75" x14ac:dyDescent="0.3">
      <c r="B76" s="213"/>
      <c r="C76" s="213"/>
      <c r="D76" s="213"/>
      <c r="E76" s="213"/>
      <c r="F76" s="213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</row>
    <row r="77" spans="1:25" x14ac:dyDescent="0.25"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</row>
    <row r="78" spans="1:25" x14ac:dyDescent="0.25"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</row>
    <row r="79" spans="1:25" x14ac:dyDescent="0.25"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</row>
    <row r="80" spans="1:25" x14ac:dyDescent="0.25"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</row>
    <row r="81" spans="1:25" x14ac:dyDescent="0.25"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</row>
    <row r="82" spans="1:25" x14ac:dyDescent="0.25"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</row>
    <row r="83" spans="1:25" x14ac:dyDescent="0.25"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</row>
    <row r="84" spans="1:25" x14ac:dyDescent="0.25"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</row>
    <row r="85" spans="1:25" x14ac:dyDescent="0.25"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</row>
    <row r="86" spans="1:25" x14ac:dyDescent="0.25">
      <c r="A86" s="21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</row>
    <row r="87" spans="1:25" x14ac:dyDescent="0.25">
      <c r="A87" s="211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</row>
    <row r="88" spans="1:25" x14ac:dyDescent="0.25">
      <c r="A88" s="211"/>
      <c r="B88" s="201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</row>
    <row r="89" spans="1:25" x14ac:dyDescent="0.25">
      <c r="A89" s="211"/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</row>
    <row r="90" spans="1:25" x14ac:dyDescent="0.25">
      <c r="A90" s="211"/>
      <c r="B90" s="201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</row>
    <row r="91" spans="1:25" x14ac:dyDescent="0.25">
      <c r="A91" s="211"/>
      <c r="B91" s="201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</row>
    <row r="92" spans="1:25" x14ac:dyDescent="0.25">
      <c r="A92" s="211"/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</row>
    <row r="93" spans="1:25" x14ac:dyDescent="0.25">
      <c r="A93" s="211"/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</row>
    <row r="94" spans="1:25" x14ac:dyDescent="0.25">
      <c r="A94" s="211"/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</row>
    <row r="95" spans="1:25" x14ac:dyDescent="0.25">
      <c r="A95" s="211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</row>
    <row r="96" spans="1:25" x14ac:dyDescent="0.25">
      <c r="A96" s="211"/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</row>
    <row r="97" spans="1:25" x14ac:dyDescent="0.25">
      <c r="A97" s="211"/>
      <c r="B97" s="201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</row>
    <row r="98" spans="1:25" x14ac:dyDescent="0.25">
      <c r="A98" s="211"/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</row>
    <row r="99" spans="1:25" x14ac:dyDescent="0.25">
      <c r="A99" s="211"/>
      <c r="B99" s="201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</row>
    <row r="100" spans="1:25" x14ac:dyDescent="0.25">
      <c r="A100" s="211"/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</row>
    <row r="101" spans="1:25" x14ac:dyDescent="0.25">
      <c r="A101" s="211"/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</row>
    <row r="102" spans="1:25" x14ac:dyDescent="0.25">
      <c r="A102" s="211"/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</row>
    <row r="103" spans="1:25" x14ac:dyDescent="0.25">
      <c r="A103" s="211"/>
      <c r="B103" s="201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</row>
    <row r="104" spans="1:25" x14ac:dyDescent="0.25">
      <c r="A104" s="211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</row>
    <row r="105" spans="1:25" x14ac:dyDescent="0.25">
      <c r="A105" s="211"/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</row>
    <row r="106" spans="1:25" x14ac:dyDescent="0.25">
      <c r="A106" s="211"/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</row>
    <row r="107" spans="1:25" x14ac:dyDescent="0.25">
      <c r="A107" s="211"/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</row>
    <row r="108" spans="1:25" x14ac:dyDescent="0.25">
      <c r="A108" s="211"/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</row>
    <row r="109" spans="1:25" x14ac:dyDescent="0.25">
      <c r="A109" s="211"/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</row>
    <row r="110" spans="1:25" x14ac:dyDescent="0.25">
      <c r="A110" s="211"/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</row>
    <row r="111" spans="1:25" x14ac:dyDescent="0.25">
      <c r="A111" s="211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</row>
    <row r="112" spans="1:25" x14ac:dyDescent="0.25">
      <c r="A112" s="211"/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</row>
    <row r="113" spans="1:25" x14ac:dyDescent="0.25">
      <c r="A113" s="211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</row>
    <row r="114" spans="1:25" x14ac:dyDescent="0.25">
      <c r="A114" s="211"/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</row>
    <row r="235" spans="1:25" s="210" customFormat="1" x14ac:dyDescent="0.25">
      <c r="A235" s="204"/>
      <c r="B235" s="200"/>
      <c r="C235" s="200"/>
      <c r="D235" s="200"/>
      <c r="E235" s="200"/>
      <c r="F235" s="200"/>
      <c r="G235" s="200"/>
      <c r="H235" s="200"/>
      <c r="I235" s="200"/>
      <c r="J235" s="200"/>
      <c r="K235" s="200"/>
      <c r="L235" s="200"/>
      <c r="M235" s="200"/>
      <c r="N235" s="200"/>
      <c r="O235" s="200"/>
      <c r="P235" s="200"/>
      <c r="Q235" s="200"/>
      <c r="R235" s="200"/>
      <c r="S235" s="200"/>
      <c r="T235" s="200"/>
      <c r="U235" s="200"/>
      <c r="V235" s="200"/>
      <c r="W235" s="200"/>
      <c r="X235" s="200"/>
      <c r="Y235" s="200"/>
    </row>
    <row r="236" spans="1:25" s="210" customFormat="1" x14ac:dyDescent="0.25">
      <c r="A236" s="204"/>
      <c r="B236" s="200"/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200"/>
      <c r="N236" s="200"/>
      <c r="O236" s="200"/>
      <c r="P236" s="200"/>
      <c r="Q236" s="200"/>
      <c r="R236" s="200"/>
      <c r="S236" s="200"/>
      <c r="T236" s="200"/>
      <c r="U236" s="200"/>
      <c r="V236" s="200"/>
      <c r="W236" s="200"/>
      <c r="X236" s="200"/>
      <c r="Y236" s="200"/>
    </row>
    <row r="237" spans="1:25" s="210" customFormat="1" x14ac:dyDescent="0.25">
      <c r="A237" s="204"/>
      <c r="B237" s="200"/>
      <c r="C237" s="200"/>
      <c r="D237" s="200"/>
      <c r="E237" s="200"/>
      <c r="F237" s="200"/>
      <c r="G237" s="200"/>
      <c r="H237" s="200"/>
      <c r="I237" s="200"/>
      <c r="J237" s="200"/>
      <c r="K237" s="200"/>
      <c r="L237" s="200"/>
      <c r="M237" s="200"/>
      <c r="N237" s="200"/>
      <c r="O237" s="200"/>
      <c r="P237" s="200"/>
      <c r="Q237" s="200"/>
      <c r="R237" s="200"/>
      <c r="S237" s="200"/>
      <c r="T237" s="200"/>
      <c r="U237" s="200"/>
      <c r="V237" s="200"/>
      <c r="W237" s="200"/>
      <c r="X237" s="200"/>
      <c r="Y237" s="200"/>
    </row>
    <row r="238" spans="1:25" s="210" customFormat="1" ht="31.5" customHeight="1" x14ac:dyDescent="0.25">
      <c r="A238" s="204"/>
      <c r="B238" s="200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200"/>
      <c r="O238" s="200"/>
      <c r="P238" s="200"/>
      <c r="Q238" s="200"/>
      <c r="R238" s="200"/>
      <c r="S238" s="200"/>
      <c r="T238" s="200"/>
      <c r="U238" s="200"/>
      <c r="V238" s="200"/>
      <c r="W238" s="200"/>
      <c r="X238" s="200"/>
      <c r="Y238" s="200"/>
    </row>
    <row r="239" spans="1:25" s="210" customFormat="1" x14ac:dyDescent="0.25">
      <c r="A239" s="204"/>
      <c r="B239" s="200"/>
      <c r="C239" s="200"/>
      <c r="D239" s="200"/>
      <c r="E239" s="200"/>
      <c r="F239" s="200"/>
      <c r="G239" s="200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</row>
    <row r="240" spans="1:25" s="210" customFormat="1" x14ac:dyDescent="0.25">
      <c r="A240" s="204"/>
      <c r="B240" s="200"/>
      <c r="C240" s="200"/>
      <c r="D240" s="200"/>
      <c r="E240" s="200"/>
      <c r="F240" s="200"/>
      <c r="G240" s="200"/>
      <c r="H240" s="200"/>
      <c r="I240" s="200"/>
      <c r="J240" s="200"/>
      <c r="K240" s="200"/>
      <c r="L240" s="200"/>
      <c r="M240" s="200"/>
      <c r="N240" s="200"/>
      <c r="O240" s="200"/>
      <c r="P240" s="200"/>
      <c r="Q240" s="200"/>
      <c r="R240" s="200"/>
      <c r="S240" s="200"/>
      <c r="T240" s="200"/>
      <c r="U240" s="200"/>
      <c r="V240" s="200"/>
      <c r="W240" s="200"/>
      <c r="X240" s="200"/>
      <c r="Y240" s="200"/>
    </row>
    <row r="241" spans="1:25" s="210" customFormat="1" x14ac:dyDescent="0.25">
      <c r="A241" s="204"/>
      <c r="B241" s="200"/>
      <c r="C241" s="200"/>
      <c r="D241" s="200"/>
      <c r="E241" s="200"/>
      <c r="F241" s="200"/>
      <c r="G241" s="200"/>
      <c r="H241" s="200"/>
      <c r="I241" s="200"/>
      <c r="J241" s="200"/>
      <c r="K241" s="200"/>
      <c r="L241" s="200"/>
      <c r="M241" s="200"/>
      <c r="N241" s="200"/>
      <c r="O241" s="200"/>
      <c r="P241" s="200"/>
      <c r="Q241" s="200"/>
      <c r="R241" s="200"/>
      <c r="S241" s="200"/>
      <c r="T241" s="200"/>
      <c r="U241" s="200"/>
      <c r="V241" s="200"/>
      <c r="W241" s="200"/>
      <c r="X241" s="200"/>
      <c r="Y241" s="200"/>
    </row>
    <row r="242" spans="1:25" s="210" customFormat="1" x14ac:dyDescent="0.25">
      <c r="A242" s="204"/>
      <c r="B242" s="200"/>
      <c r="C242" s="200"/>
      <c r="D242" s="200"/>
      <c r="E242" s="200"/>
      <c r="F242" s="200"/>
      <c r="G242" s="200"/>
      <c r="H242" s="200"/>
      <c r="I242" s="200"/>
      <c r="J242" s="200"/>
      <c r="K242" s="200"/>
      <c r="L242" s="200"/>
      <c r="M242" s="200"/>
      <c r="N242" s="200"/>
      <c r="O242" s="200"/>
      <c r="P242" s="200"/>
      <c r="Q242" s="200"/>
      <c r="R242" s="200"/>
      <c r="S242" s="200"/>
      <c r="T242" s="200"/>
      <c r="U242" s="200"/>
      <c r="V242" s="200"/>
      <c r="W242" s="200"/>
      <c r="X242" s="200"/>
      <c r="Y242" s="200"/>
    </row>
    <row r="243" spans="1:25" s="210" customFormat="1" ht="15" customHeight="1" x14ac:dyDescent="0.25">
      <c r="A243" s="204"/>
      <c r="B243" s="200"/>
      <c r="C243" s="200"/>
      <c r="D243" s="200"/>
      <c r="E243" s="200"/>
      <c r="F243" s="200"/>
      <c r="G243" s="200"/>
      <c r="H243" s="200"/>
      <c r="I243" s="200"/>
      <c r="J243" s="200"/>
      <c r="K243" s="200"/>
      <c r="L243" s="200"/>
      <c r="M243" s="200"/>
      <c r="N243" s="200"/>
      <c r="O243" s="200"/>
      <c r="P243" s="200"/>
      <c r="Q243" s="200"/>
      <c r="R243" s="200"/>
      <c r="S243" s="200"/>
      <c r="T243" s="200"/>
      <c r="U243" s="200"/>
      <c r="V243" s="200"/>
      <c r="W243" s="200"/>
      <c r="X243" s="200"/>
      <c r="Y243" s="200"/>
    </row>
    <row r="244" spans="1:25" s="210" customFormat="1" ht="15" customHeight="1" x14ac:dyDescent="0.25">
      <c r="A244" s="204"/>
      <c r="B244" s="200"/>
      <c r="C244" s="200"/>
      <c r="D244" s="200"/>
      <c r="E244" s="200"/>
      <c r="F244" s="200"/>
      <c r="G244" s="200"/>
      <c r="H244" s="200"/>
      <c r="I244" s="200"/>
      <c r="J244" s="200"/>
      <c r="K244" s="200"/>
      <c r="L244" s="200"/>
      <c r="M244" s="200"/>
      <c r="N244" s="200"/>
      <c r="O244" s="200"/>
      <c r="P244" s="200"/>
      <c r="Q244" s="200"/>
      <c r="R244" s="200"/>
      <c r="S244" s="200"/>
      <c r="T244" s="200"/>
      <c r="U244" s="200"/>
      <c r="V244" s="200"/>
      <c r="W244" s="200"/>
      <c r="X244" s="200"/>
      <c r="Y244" s="200"/>
    </row>
    <row r="245" spans="1:25" s="210" customFormat="1" x14ac:dyDescent="0.25">
      <c r="A245" s="204"/>
      <c r="B245" s="200"/>
      <c r="C245" s="200"/>
      <c r="D245" s="200"/>
      <c r="E245" s="200"/>
      <c r="F245" s="200"/>
      <c r="G245" s="200"/>
      <c r="H245" s="200"/>
      <c r="I245" s="200"/>
      <c r="J245" s="200"/>
      <c r="K245" s="200"/>
      <c r="L245" s="200"/>
      <c r="M245" s="200"/>
      <c r="N245" s="200"/>
      <c r="O245" s="200"/>
      <c r="P245" s="200"/>
      <c r="Q245" s="200"/>
      <c r="R245" s="200"/>
      <c r="S245" s="200"/>
      <c r="T245" s="200"/>
      <c r="U245" s="200"/>
      <c r="V245" s="200"/>
      <c r="W245" s="200"/>
      <c r="X245" s="200"/>
      <c r="Y245" s="200"/>
    </row>
  </sheetData>
  <mergeCells count="3">
    <mergeCell ref="I6:J6"/>
    <mergeCell ref="M6:N6"/>
    <mergeCell ref="S6:T6"/>
  </mergeCells>
  <pageMargins left="0.59055118110236227" right="0.31496062992125984" top="0.43307086614173229" bottom="0.27559055118110237" header="0.31496062992125984" footer="0.19685039370078741"/>
  <pageSetup paperSize="8" scale="60" fitToHeight="2" pageOrder="overThenDown" orientation="landscape" r:id="rId1"/>
  <headerFooter alignWithMargins="0">
    <oddHeader>&amp;A</oddHeader>
    <oddFooter>&amp;C&amp;P/&amp;N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I38"/>
  <sheetViews>
    <sheetView view="pageBreakPreview" zoomScale="60" zoomScaleNormal="70" workbookViewId="0">
      <selection activeCell="G6" sqref="G6"/>
    </sheetView>
  </sheetViews>
  <sheetFormatPr defaultRowHeight="18" x14ac:dyDescent="0.25"/>
  <cols>
    <col min="1" max="1" width="9.33203125" style="47"/>
    <col min="2" max="2" width="58.83203125" style="47" customWidth="1"/>
    <col min="3" max="3" width="13.83203125" style="47" customWidth="1"/>
    <col min="4" max="4" width="24.83203125" style="47" customWidth="1"/>
    <col min="5" max="5" width="22" style="47" customWidth="1"/>
    <col min="6" max="6" width="27.6640625" style="47" customWidth="1"/>
    <col min="7" max="7" width="27.33203125" style="47" customWidth="1"/>
    <col min="8" max="8" width="20.83203125" style="47" customWidth="1"/>
    <col min="9" max="9" width="20.83203125" style="112" customWidth="1"/>
    <col min="10" max="16384" width="9.33203125" style="47"/>
  </cols>
  <sheetData>
    <row r="1" spans="1:9" x14ac:dyDescent="0.25">
      <c r="I1" s="40"/>
    </row>
    <row r="2" spans="1:9" ht="15.75" customHeight="1" x14ac:dyDescent="0.25">
      <c r="B2" s="1501" t="s">
        <v>871</v>
      </c>
      <c r="C2" s="1502"/>
      <c r="D2" s="1502"/>
      <c r="E2" s="1502"/>
      <c r="F2" s="1502"/>
      <c r="G2" s="38"/>
      <c r="H2" s="38"/>
      <c r="I2" s="40"/>
    </row>
    <row r="3" spans="1:9" ht="18.75" thickBot="1" x14ac:dyDescent="0.3">
      <c r="E3" s="40"/>
      <c r="F3" s="40"/>
      <c r="G3" s="40"/>
      <c r="H3" s="40"/>
      <c r="I3" s="40"/>
    </row>
    <row r="4" spans="1:9" ht="18.75" thickBot="1" x14ac:dyDescent="0.3">
      <c r="B4" s="1445" t="s">
        <v>644</v>
      </c>
      <c r="C4" s="1446"/>
      <c r="D4" s="1447"/>
      <c r="E4" s="38"/>
      <c r="F4" s="38"/>
      <c r="G4" s="38"/>
      <c r="H4" s="38"/>
      <c r="I4" s="40"/>
    </row>
    <row r="5" spans="1:9" x14ac:dyDescent="0.25">
      <c r="B5" s="47" t="s">
        <v>553</v>
      </c>
      <c r="C5" s="141" t="s">
        <v>922</v>
      </c>
      <c r="D5" s="142"/>
      <c r="E5" s="142"/>
      <c r="I5" s="40"/>
    </row>
    <row r="6" spans="1:9" x14ac:dyDescent="0.25">
      <c r="C6" s="141" t="s">
        <v>922</v>
      </c>
      <c r="D6" s="142"/>
      <c r="E6" s="142"/>
      <c r="I6" s="40"/>
    </row>
    <row r="7" spans="1:9" ht="24" thickBot="1" x14ac:dyDescent="0.3">
      <c r="A7" s="880"/>
      <c r="B7" s="78"/>
      <c r="I7" s="47"/>
    </row>
    <row r="8" spans="1:9" x14ac:dyDescent="0.25">
      <c r="A8" s="1271" t="s">
        <v>34</v>
      </c>
      <c r="B8" s="1282" t="s">
        <v>35</v>
      </c>
      <c r="C8" s="1282" t="s">
        <v>48</v>
      </c>
      <c r="D8" s="1467" t="s">
        <v>865</v>
      </c>
      <c r="E8" s="1467" t="s">
        <v>860</v>
      </c>
      <c r="F8" s="1467" t="s">
        <v>861</v>
      </c>
      <c r="G8" s="1467" t="s">
        <v>862</v>
      </c>
      <c r="H8" s="1467" t="s">
        <v>863</v>
      </c>
      <c r="I8" s="1297" t="s">
        <v>36</v>
      </c>
    </row>
    <row r="9" spans="1:9" x14ac:dyDescent="0.25">
      <c r="A9" s="1272"/>
      <c r="B9" s="1283"/>
      <c r="C9" s="1283"/>
      <c r="D9" s="1500"/>
      <c r="E9" s="1500"/>
      <c r="F9" s="1500"/>
      <c r="G9" s="1500"/>
      <c r="H9" s="1500"/>
      <c r="I9" s="1298"/>
    </row>
    <row r="10" spans="1:9" ht="24.95" customHeight="1" thickBot="1" x14ac:dyDescent="0.3">
      <c r="A10" s="841">
        <v>1</v>
      </c>
      <c r="B10" s="841">
        <v>2</v>
      </c>
      <c r="C10" s="857">
        <v>3</v>
      </c>
      <c r="D10" s="857">
        <v>4</v>
      </c>
      <c r="E10" s="857">
        <v>5</v>
      </c>
      <c r="F10" s="857">
        <v>6</v>
      </c>
      <c r="G10" s="857">
        <v>7</v>
      </c>
      <c r="H10" s="857">
        <v>8</v>
      </c>
      <c r="I10" s="857">
        <v>9</v>
      </c>
    </row>
    <row r="11" spans="1:9" ht="24.95" customHeight="1" x14ac:dyDescent="0.3">
      <c r="A11" s="892"/>
      <c r="B11" s="893" t="s">
        <v>645</v>
      </c>
      <c r="C11" s="480"/>
      <c r="D11" s="480"/>
      <c r="E11" s="480"/>
      <c r="F11" s="609"/>
      <c r="G11" s="609"/>
      <c r="H11" s="609"/>
      <c r="I11" s="481"/>
    </row>
    <row r="12" spans="1:9" ht="24.95" customHeight="1" x14ac:dyDescent="0.3">
      <c r="A12" s="813"/>
      <c r="B12" s="795" t="s">
        <v>646</v>
      </c>
      <c r="C12" s="813"/>
      <c r="D12" s="273"/>
      <c r="E12" s="273"/>
      <c r="F12" s="610"/>
      <c r="G12" s="855"/>
      <c r="H12" s="610"/>
      <c r="I12" s="274"/>
    </row>
    <row r="13" spans="1:9" ht="24.95" customHeight="1" x14ac:dyDescent="0.25">
      <c r="A13" s="813"/>
      <c r="B13" s="795" t="s">
        <v>647</v>
      </c>
      <c r="C13" s="813"/>
      <c r="D13" s="273"/>
      <c r="E13" s="273"/>
      <c r="F13" s="610"/>
      <c r="G13" s="610"/>
      <c r="H13" s="610"/>
      <c r="I13" s="274"/>
    </row>
    <row r="14" spans="1:9" ht="24" customHeight="1" x14ac:dyDescent="0.3">
      <c r="A14" s="813"/>
      <c r="B14" s="795" t="s">
        <v>664</v>
      </c>
      <c r="C14" s="813"/>
      <c r="D14" s="273"/>
      <c r="E14" s="273"/>
      <c r="F14" s="610"/>
      <c r="G14" s="855"/>
      <c r="H14" s="610"/>
      <c r="I14" s="274"/>
    </row>
    <row r="15" spans="1:9" ht="24.95" customHeight="1" x14ac:dyDescent="0.3">
      <c r="A15" s="814"/>
      <c r="B15" s="797" t="s">
        <v>857</v>
      </c>
      <c r="C15" s="814"/>
      <c r="D15" s="273"/>
      <c r="E15" s="273"/>
      <c r="F15" s="610"/>
      <c r="G15" s="855"/>
      <c r="H15" s="610"/>
      <c r="I15" s="274"/>
    </row>
    <row r="16" spans="1:9" ht="24.95" customHeight="1" x14ac:dyDescent="0.3">
      <c r="A16" s="813"/>
      <c r="B16" s="794" t="s">
        <v>803</v>
      </c>
      <c r="C16" s="813"/>
      <c r="D16" s="273"/>
      <c r="E16" s="273"/>
      <c r="F16" s="610"/>
      <c r="G16" s="79"/>
      <c r="H16" s="610"/>
      <c r="I16" s="274"/>
    </row>
    <row r="17" spans="1:9" ht="24.95" customHeight="1" x14ac:dyDescent="0.25">
      <c r="A17" s="813"/>
      <c r="B17" s="795" t="s">
        <v>665</v>
      </c>
      <c r="C17" s="813"/>
      <c r="D17" s="273"/>
      <c r="E17" s="273"/>
      <c r="F17" s="610"/>
      <c r="G17" s="853"/>
      <c r="H17" s="610"/>
      <c r="I17" s="274"/>
    </row>
    <row r="18" spans="1:9" ht="24.95" customHeight="1" x14ac:dyDescent="0.25">
      <c r="A18" s="813"/>
      <c r="B18" s="795" t="s">
        <v>666</v>
      </c>
      <c r="C18" s="813"/>
      <c r="D18" s="273"/>
      <c r="E18" s="273"/>
      <c r="F18" s="610"/>
      <c r="G18" s="610"/>
      <c r="H18" s="610"/>
      <c r="I18" s="274"/>
    </row>
    <row r="19" spans="1:9" ht="24.95" customHeight="1" x14ac:dyDescent="0.25">
      <c r="A19" s="813"/>
      <c r="B19" s="795" t="s">
        <v>667</v>
      </c>
      <c r="C19" s="813"/>
      <c r="D19" s="273"/>
      <c r="E19" s="273"/>
      <c r="F19" s="610"/>
      <c r="G19" s="610"/>
      <c r="H19" s="610"/>
      <c r="I19" s="274"/>
    </row>
    <row r="20" spans="1:9" ht="24.95" customHeight="1" x14ac:dyDescent="0.25">
      <c r="A20" s="813"/>
      <c r="B20" s="795" t="s">
        <v>648</v>
      </c>
      <c r="C20" s="813"/>
      <c r="D20" s="273"/>
      <c r="E20" s="273"/>
      <c r="F20" s="610"/>
      <c r="G20" s="890"/>
      <c r="H20" s="610"/>
      <c r="I20" s="274"/>
    </row>
    <row r="21" spans="1:9" ht="24.95" customHeight="1" x14ac:dyDescent="0.25">
      <c r="A21" s="813"/>
      <c r="B21" s="795" t="s">
        <v>649</v>
      </c>
      <c r="C21" s="813"/>
      <c r="D21" s="273"/>
      <c r="E21" s="273"/>
      <c r="F21" s="610"/>
      <c r="G21" s="610"/>
      <c r="H21" s="610"/>
      <c r="I21" s="274"/>
    </row>
    <row r="22" spans="1:9" ht="24.95" customHeight="1" x14ac:dyDescent="0.3">
      <c r="A22" s="813"/>
      <c r="B22" s="795" t="s">
        <v>650</v>
      </c>
      <c r="C22" s="813"/>
      <c r="D22" s="273"/>
      <c r="E22" s="273"/>
      <c r="F22" s="610"/>
      <c r="G22" s="854"/>
      <c r="H22" s="610"/>
      <c r="I22" s="274"/>
    </row>
    <row r="23" spans="1:9" ht="24.95" customHeight="1" x14ac:dyDescent="0.25">
      <c r="A23" s="813"/>
      <c r="B23" s="795" t="s">
        <v>651</v>
      </c>
      <c r="C23" s="813"/>
      <c r="D23" s="273"/>
      <c r="E23" s="273"/>
      <c r="F23" s="610"/>
      <c r="G23" s="610"/>
      <c r="H23" s="610"/>
      <c r="I23" s="274"/>
    </row>
    <row r="24" spans="1:9" ht="24.95" customHeight="1" x14ac:dyDescent="0.25">
      <c r="A24" s="813"/>
      <c r="B24" s="795" t="s">
        <v>652</v>
      </c>
      <c r="C24" s="813"/>
      <c r="D24" s="273"/>
      <c r="E24" s="273"/>
      <c r="F24" s="610"/>
      <c r="G24" s="610"/>
      <c r="H24" s="610"/>
      <c r="I24" s="274"/>
    </row>
    <row r="25" spans="1:9" ht="24.95" customHeight="1" x14ac:dyDescent="0.25">
      <c r="A25" s="813"/>
      <c r="B25" s="795" t="s">
        <v>653</v>
      </c>
      <c r="C25" s="813"/>
      <c r="D25" s="273"/>
      <c r="E25" s="273"/>
      <c r="F25" s="610"/>
      <c r="G25" s="610"/>
      <c r="H25" s="610"/>
      <c r="I25" s="274"/>
    </row>
    <row r="26" spans="1:9" ht="24.95" customHeight="1" x14ac:dyDescent="0.25">
      <c r="A26" s="813"/>
      <c r="B26" s="795" t="s">
        <v>896</v>
      </c>
      <c r="C26" s="813"/>
      <c r="D26" s="273"/>
      <c r="E26" s="273"/>
      <c r="F26" s="610"/>
      <c r="G26" s="890"/>
      <c r="H26" s="610"/>
      <c r="I26" s="274"/>
    </row>
    <row r="27" spans="1:9" ht="31.5" customHeight="1" x14ac:dyDescent="0.25">
      <c r="A27" s="813"/>
      <c r="B27" s="795" t="s">
        <v>788</v>
      </c>
      <c r="C27" s="813"/>
      <c r="D27" s="273"/>
      <c r="E27" s="273"/>
      <c r="F27" s="610"/>
      <c r="G27" s="610"/>
      <c r="H27" s="610"/>
      <c r="I27" s="274"/>
    </row>
    <row r="28" spans="1:9" ht="24.95" customHeight="1" x14ac:dyDescent="0.25">
      <c r="A28" s="813"/>
      <c r="B28" s="795" t="s">
        <v>655</v>
      </c>
      <c r="C28" s="813"/>
      <c r="D28" s="273"/>
      <c r="E28" s="273"/>
      <c r="F28" s="610"/>
      <c r="G28" s="610"/>
      <c r="H28" s="610"/>
      <c r="I28" s="274"/>
    </row>
    <row r="29" spans="1:9" ht="24.95" customHeight="1" x14ac:dyDescent="0.25">
      <c r="A29" s="813"/>
      <c r="B29" s="797" t="s">
        <v>656</v>
      </c>
      <c r="C29" s="813"/>
      <c r="D29" s="273"/>
      <c r="E29" s="273"/>
      <c r="F29" s="610"/>
      <c r="G29" s="610"/>
      <c r="H29" s="610"/>
      <c r="I29" s="274"/>
    </row>
    <row r="30" spans="1:9" ht="24.95" customHeight="1" x14ac:dyDescent="0.3">
      <c r="A30" s="813"/>
      <c r="B30" s="795" t="s">
        <v>657</v>
      </c>
      <c r="C30" s="813"/>
      <c r="D30" s="273"/>
      <c r="E30" s="273"/>
      <c r="F30" s="610"/>
      <c r="G30" s="854"/>
      <c r="H30" s="610"/>
      <c r="I30" s="274"/>
    </row>
    <row r="31" spans="1:9" ht="24.95" customHeight="1" x14ac:dyDescent="0.3">
      <c r="A31" s="813"/>
      <c r="B31" s="794" t="s">
        <v>658</v>
      </c>
      <c r="C31" s="813"/>
      <c r="D31" s="273"/>
      <c r="E31" s="273"/>
      <c r="F31" s="610"/>
      <c r="G31" s="853"/>
      <c r="H31" s="610"/>
      <c r="I31" s="274"/>
    </row>
    <row r="32" spans="1:9" ht="24.95" customHeight="1" x14ac:dyDescent="0.3">
      <c r="A32" s="813"/>
      <c r="B32" s="794" t="s">
        <v>659</v>
      </c>
      <c r="C32" s="813"/>
      <c r="D32" s="273"/>
      <c r="E32" s="273"/>
      <c r="F32" s="610"/>
      <c r="G32" s="610"/>
      <c r="H32" s="610"/>
      <c r="I32" s="274"/>
    </row>
    <row r="33" spans="1:9" ht="24.95" customHeight="1" x14ac:dyDescent="0.3">
      <c r="A33" s="813"/>
      <c r="B33" s="798" t="s">
        <v>660</v>
      </c>
      <c r="C33" s="813"/>
      <c r="D33" s="791"/>
      <c r="E33" s="791"/>
      <c r="F33" s="837"/>
      <c r="G33" s="837"/>
      <c r="H33" s="837"/>
      <c r="I33" s="792"/>
    </row>
    <row r="34" spans="1:9" ht="24.95" customHeight="1" x14ac:dyDescent="0.3">
      <c r="A34" s="813"/>
      <c r="B34" s="794" t="s">
        <v>661</v>
      </c>
      <c r="C34" s="813"/>
      <c r="D34" s="79"/>
      <c r="E34" s="79"/>
      <c r="F34" s="79"/>
      <c r="G34" s="79"/>
      <c r="H34" s="79"/>
      <c r="I34" s="79"/>
    </row>
    <row r="35" spans="1:9" ht="33" x14ac:dyDescent="0.25">
      <c r="A35" s="813"/>
      <c r="B35" s="799" t="s">
        <v>662</v>
      </c>
      <c r="C35" s="813"/>
      <c r="D35" s="79"/>
      <c r="E35" s="79"/>
      <c r="F35" s="79"/>
      <c r="G35" s="79"/>
      <c r="H35" s="79"/>
      <c r="I35" s="79"/>
    </row>
    <row r="36" spans="1:9" ht="18.75" x14ac:dyDescent="0.3">
      <c r="A36" s="813"/>
      <c r="B36" s="794" t="s">
        <v>709</v>
      </c>
      <c r="C36" s="79"/>
      <c r="D36" s="79"/>
      <c r="E36" s="79"/>
      <c r="F36" s="79"/>
      <c r="G36" s="79"/>
      <c r="H36" s="79"/>
      <c r="I36" s="79"/>
    </row>
    <row r="37" spans="1:9" x14ac:dyDescent="0.25">
      <c r="A37" s="1496"/>
      <c r="B37" s="1496"/>
      <c r="C37" s="1496"/>
      <c r="D37" s="1496"/>
      <c r="E37" s="1496"/>
      <c r="F37" s="1496"/>
      <c r="G37" s="1496"/>
      <c r="H37" s="1496"/>
      <c r="I37" s="1497"/>
    </row>
    <row r="38" spans="1:9" x14ac:dyDescent="0.25">
      <c r="A38" s="1498"/>
      <c r="B38" s="1498"/>
      <c r="C38" s="1498"/>
      <c r="D38" s="1498"/>
      <c r="E38" s="1498"/>
      <c r="F38" s="1498"/>
      <c r="G38" s="1498"/>
      <c r="H38" s="1498"/>
      <c r="I38" s="1499"/>
    </row>
  </sheetData>
  <mergeCells count="12">
    <mergeCell ref="G8:G9"/>
    <mergeCell ref="H8:H9"/>
    <mergeCell ref="I8:I9"/>
    <mergeCell ref="A37:I38"/>
    <mergeCell ref="B2:F2"/>
    <mergeCell ref="B4:D4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8" scale="83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59"/>
  <sheetViews>
    <sheetView topLeftCell="A46" zoomScaleNormal="100" zoomScaleSheetLayoutView="70" workbookViewId="0">
      <selection activeCell="D12" sqref="D12:J56"/>
    </sheetView>
  </sheetViews>
  <sheetFormatPr defaultRowHeight="18" x14ac:dyDescent="0.25"/>
  <cols>
    <col min="1" max="1" width="9.33203125" style="47"/>
    <col min="2" max="2" width="71.1640625" style="47" customWidth="1"/>
    <col min="3" max="3" width="13.83203125" style="47" customWidth="1"/>
    <col min="4" max="9" width="20.83203125" style="47" customWidth="1"/>
    <col min="10" max="10" width="20.83203125" style="112" customWidth="1"/>
    <col min="11" max="16384" width="9.33203125" style="47"/>
  </cols>
  <sheetData>
    <row r="1" spans="1:10" ht="18.75" thickBot="1" x14ac:dyDescent="0.3">
      <c r="J1" s="40"/>
    </row>
    <row r="2" spans="1:10" ht="15.75" customHeight="1" thickBot="1" x14ac:dyDescent="0.3">
      <c r="B2" s="1445" t="s">
        <v>782</v>
      </c>
      <c r="C2" s="1446"/>
      <c r="D2" s="1447"/>
      <c r="E2" s="38"/>
      <c r="F2" s="38"/>
      <c r="G2" s="38"/>
      <c r="H2" s="38"/>
      <c r="I2" s="38"/>
      <c r="J2" s="40"/>
    </row>
    <row r="3" spans="1:10" ht="18.75" thickBot="1" x14ac:dyDescent="0.3">
      <c r="E3" s="40"/>
      <c r="F3" s="40"/>
      <c r="G3" s="40"/>
      <c r="H3" s="40"/>
      <c r="I3" s="40"/>
      <c r="J3" s="40"/>
    </row>
    <row r="4" spans="1:10" ht="18.75" thickBot="1" x14ac:dyDescent="0.3">
      <c r="B4" s="1445" t="s">
        <v>668</v>
      </c>
      <c r="C4" s="1446"/>
      <c r="D4" s="1447"/>
      <c r="E4" s="38"/>
      <c r="F4" s="38"/>
      <c r="G4" s="38"/>
      <c r="H4" s="38"/>
      <c r="I4" s="38"/>
      <c r="J4" s="40"/>
    </row>
    <row r="5" spans="1:10" x14ac:dyDescent="0.25">
      <c r="B5" s="47" t="s">
        <v>430</v>
      </c>
      <c r="C5" s="141" t="s">
        <v>932</v>
      </c>
      <c r="D5" s="142"/>
      <c r="E5" s="142"/>
      <c r="F5" s="142"/>
      <c r="G5" s="142"/>
      <c r="H5" s="142"/>
      <c r="I5" s="142"/>
      <c r="J5" s="40"/>
    </row>
    <row r="6" spans="1:10" x14ac:dyDescent="0.25">
      <c r="B6" s="47" t="s">
        <v>222</v>
      </c>
      <c r="C6" s="141" t="s">
        <v>932</v>
      </c>
      <c r="D6" s="142"/>
      <c r="E6" s="142"/>
      <c r="F6" s="142"/>
      <c r="G6" s="142"/>
      <c r="H6" s="142"/>
      <c r="I6" s="142"/>
      <c r="J6" s="40"/>
    </row>
    <row r="7" spans="1:10" ht="18.75" thickBot="1" x14ac:dyDescent="0.3">
      <c r="B7" s="78"/>
      <c r="J7" s="47"/>
    </row>
    <row r="8" spans="1:10" x14ac:dyDescent="0.25">
      <c r="A8" s="1271" t="s">
        <v>34</v>
      </c>
      <c r="B8" s="1282" t="s">
        <v>35</v>
      </c>
      <c r="C8" s="1282" t="s">
        <v>48</v>
      </c>
      <c r="D8" s="608" t="s">
        <v>349</v>
      </c>
      <c r="E8" s="608" t="s">
        <v>349</v>
      </c>
      <c r="F8" s="1214"/>
      <c r="G8" s="1214"/>
      <c r="H8" s="1214"/>
      <c r="I8" s="1214"/>
      <c r="J8" s="1297" t="s">
        <v>36</v>
      </c>
    </row>
    <row r="9" spans="1:10" x14ac:dyDescent="0.25">
      <c r="A9" s="1272"/>
      <c r="B9" s="1283"/>
      <c r="C9" s="1283"/>
      <c r="D9" s="815" t="str">
        <f>'Proposed -D P&amp;L (2016-22)'!D8</f>
        <v>2016-17</v>
      </c>
      <c r="E9" s="1198" t="str">
        <f>'Proposed -D P&amp;L (2016-22)'!E8</f>
        <v>2017-18</v>
      </c>
      <c r="F9" s="1198" t="str">
        <f>'Proposed -D P&amp;L (2016-22)'!F8</f>
        <v>2018-19</v>
      </c>
      <c r="G9" s="1198" t="str">
        <f>'Proposed -D P&amp;L (2016-22)'!G8</f>
        <v>2019-20</v>
      </c>
      <c r="H9" s="1198" t="str">
        <f>'Proposed -D P&amp;L (2016-22)'!H8</f>
        <v>2020-21</v>
      </c>
      <c r="I9" s="1198" t="str">
        <f>'Proposed -D P&amp;L (2016-22)'!I8</f>
        <v>2021-22</v>
      </c>
      <c r="J9" s="1298"/>
    </row>
    <row r="10" spans="1:10" x14ac:dyDescent="0.25">
      <c r="A10" s="1215"/>
      <c r="B10" s="1199"/>
      <c r="C10" s="1199"/>
      <c r="D10" s="1199" t="s">
        <v>191</v>
      </c>
      <c r="E10" s="1199" t="s">
        <v>191</v>
      </c>
      <c r="F10" s="1216" t="s">
        <v>997</v>
      </c>
      <c r="G10" s="1216" t="s">
        <v>997</v>
      </c>
      <c r="H10" s="1216" t="s">
        <v>997</v>
      </c>
      <c r="I10" s="1216" t="s">
        <v>997</v>
      </c>
      <c r="J10" s="1216"/>
    </row>
    <row r="11" spans="1:10" ht="24.95" customHeight="1" thickBot="1" x14ac:dyDescent="0.3">
      <c r="A11" s="779">
        <v>1</v>
      </c>
      <c r="B11" s="779">
        <v>2</v>
      </c>
      <c r="C11" s="779">
        <v>3</v>
      </c>
      <c r="D11" s="779">
        <v>4</v>
      </c>
      <c r="E11" s="779">
        <v>5</v>
      </c>
      <c r="F11" s="1199">
        <f>E11+1</f>
        <v>6</v>
      </c>
      <c r="G11" s="1199">
        <f t="shared" ref="G11:I11" si="0">F11+1</f>
        <v>7</v>
      </c>
      <c r="H11" s="1199">
        <f t="shared" si="0"/>
        <v>8</v>
      </c>
      <c r="I11" s="1199">
        <f t="shared" si="0"/>
        <v>9</v>
      </c>
      <c r="J11" s="779">
        <v>10</v>
      </c>
    </row>
    <row r="12" spans="1:10" ht="24.95" customHeight="1" x14ac:dyDescent="0.3">
      <c r="A12" s="813"/>
      <c r="B12" s="800" t="s">
        <v>669</v>
      </c>
      <c r="C12" s="813"/>
      <c r="D12" s="480"/>
      <c r="E12" s="480"/>
      <c r="F12" s="609"/>
      <c r="G12" s="609"/>
      <c r="H12" s="609"/>
      <c r="I12" s="609"/>
      <c r="J12" s="481"/>
    </row>
    <row r="13" spans="1:10" ht="24.95" customHeight="1" x14ac:dyDescent="0.25">
      <c r="A13" s="813"/>
      <c r="B13" s="805" t="s">
        <v>789</v>
      </c>
      <c r="C13" s="813"/>
      <c r="D13" s="273"/>
      <c r="E13" s="273"/>
      <c r="F13" s="610"/>
      <c r="G13" s="610"/>
      <c r="H13" s="610"/>
      <c r="I13" s="610"/>
      <c r="J13" s="274"/>
    </row>
    <row r="14" spans="1:10" ht="24.95" customHeight="1" x14ac:dyDescent="0.25">
      <c r="A14" s="813"/>
      <c r="B14" s="805" t="s">
        <v>998</v>
      </c>
      <c r="C14" s="813"/>
      <c r="D14" s="1217">
        <v>169135525</v>
      </c>
      <c r="E14" s="1217">
        <v>202235748</v>
      </c>
      <c r="F14" s="1217">
        <v>210037849</v>
      </c>
      <c r="G14" s="1217">
        <v>211568277</v>
      </c>
      <c r="H14" s="1217">
        <v>261713171</v>
      </c>
      <c r="I14" s="1217">
        <v>278187783</v>
      </c>
      <c r="J14" s="274"/>
    </row>
    <row r="15" spans="1:10" ht="24" customHeight="1" x14ac:dyDescent="0.25">
      <c r="A15" s="813"/>
      <c r="B15" s="805" t="s">
        <v>670</v>
      </c>
      <c r="C15" s="813"/>
      <c r="D15" s="1217">
        <v>-15840976</v>
      </c>
      <c r="E15" s="1217">
        <v>-23284415.879499998</v>
      </c>
      <c r="F15" s="1217">
        <v>-37337556.329392821</v>
      </c>
      <c r="G15" s="1217">
        <v>-54422850.889749609</v>
      </c>
      <c r="H15" s="1217">
        <v>-67854705.132115304</v>
      </c>
      <c r="I15" s="1217">
        <v>-79478888.998627201</v>
      </c>
      <c r="J15" s="274"/>
    </row>
    <row r="16" spans="1:10" ht="24.95" customHeight="1" x14ac:dyDescent="0.3">
      <c r="A16" s="813"/>
      <c r="B16" s="804" t="s">
        <v>700</v>
      </c>
      <c r="C16" s="813"/>
      <c r="D16" s="1217">
        <v>153294549</v>
      </c>
      <c r="E16" s="1217">
        <v>178951332.1205</v>
      </c>
      <c r="F16" s="1217">
        <v>172700292.67060718</v>
      </c>
      <c r="G16" s="1217">
        <v>157145426.11025038</v>
      </c>
      <c r="H16" s="1217">
        <v>193858465.8678847</v>
      </c>
      <c r="I16" s="1217">
        <v>198708894.00137281</v>
      </c>
      <c r="J16" s="274"/>
    </row>
    <row r="17" spans="1:10" ht="24.95" customHeight="1" x14ac:dyDescent="0.25">
      <c r="A17" s="813"/>
      <c r="B17" s="805" t="s">
        <v>671</v>
      </c>
      <c r="C17" s="813"/>
      <c r="D17" s="1217"/>
      <c r="E17" s="1217"/>
      <c r="F17" s="1217"/>
      <c r="G17" s="1217"/>
      <c r="H17" s="1217"/>
      <c r="I17" s="1217"/>
      <c r="J17" s="274"/>
    </row>
    <row r="18" spans="1:10" ht="24.95" customHeight="1" x14ac:dyDescent="0.25">
      <c r="A18" s="813"/>
      <c r="B18" s="805" t="s">
        <v>701</v>
      </c>
      <c r="C18" s="813"/>
      <c r="D18" s="1217"/>
      <c r="E18" s="1217"/>
      <c r="F18" s="1217"/>
      <c r="G18" s="1217"/>
      <c r="H18" s="1217"/>
      <c r="I18" s="1217"/>
      <c r="J18" s="274"/>
    </row>
    <row r="19" spans="1:10" ht="24.95" customHeight="1" x14ac:dyDescent="0.25">
      <c r="A19" s="813"/>
      <c r="B19" s="806" t="s">
        <v>672</v>
      </c>
      <c r="C19" s="813"/>
      <c r="D19" s="1217"/>
      <c r="E19" s="1217"/>
      <c r="F19" s="1217"/>
      <c r="G19" s="1217"/>
      <c r="H19" s="1217"/>
      <c r="I19" s="1217"/>
      <c r="J19" s="274"/>
    </row>
    <row r="20" spans="1:10" ht="24.95" customHeight="1" x14ac:dyDescent="0.25">
      <c r="A20" s="813"/>
      <c r="B20" s="806" t="s">
        <v>673</v>
      </c>
      <c r="C20" s="813"/>
      <c r="D20" s="1217"/>
      <c r="E20" s="1217"/>
      <c r="F20" s="1217"/>
      <c r="G20" s="1217"/>
      <c r="H20" s="1217"/>
      <c r="I20" s="1217"/>
      <c r="J20" s="274"/>
    </row>
    <row r="21" spans="1:10" ht="24.95" customHeight="1" x14ac:dyDescent="0.3">
      <c r="A21" s="813"/>
      <c r="B21" s="804" t="s">
        <v>702</v>
      </c>
      <c r="C21" s="813"/>
      <c r="D21" s="1217"/>
      <c r="E21" s="1217"/>
      <c r="F21" s="1217"/>
      <c r="G21" s="1217"/>
      <c r="H21" s="1217"/>
      <c r="I21" s="1217"/>
      <c r="J21" s="274"/>
    </row>
    <row r="22" spans="1:10" ht="45" customHeight="1" x14ac:dyDescent="0.25">
      <c r="A22" s="813"/>
      <c r="B22" s="807" t="s">
        <v>674</v>
      </c>
      <c r="C22" s="813"/>
      <c r="D22" s="1217"/>
      <c r="E22" s="1217"/>
      <c r="F22" s="1217"/>
      <c r="G22" s="1217"/>
      <c r="H22" s="1217"/>
      <c r="I22" s="1217"/>
      <c r="J22" s="274"/>
    </row>
    <row r="23" spans="1:10" ht="24.95" customHeight="1" x14ac:dyDescent="0.25">
      <c r="A23" s="813"/>
      <c r="B23" s="807" t="s">
        <v>1001</v>
      </c>
      <c r="C23" s="813"/>
      <c r="D23" s="1217">
        <v>1207030</v>
      </c>
      <c r="E23" s="1217">
        <v>1793477</v>
      </c>
      <c r="F23" s="1217">
        <v>1897612</v>
      </c>
      <c r="G23" s="1217">
        <v>4431518</v>
      </c>
      <c r="H23" s="1217">
        <v>5111384</v>
      </c>
      <c r="I23" s="1217">
        <v>7271711</v>
      </c>
      <c r="J23" s="274"/>
    </row>
    <row r="24" spans="1:10" ht="24.95" customHeight="1" x14ac:dyDescent="0.25">
      <c r="A24" s="813"/>
      <c r="B24" s="807" t="s">
        <v>675</v>
      </c>
      <c r="C24" s="813"/>
      <c r="D24" s="1217">
        <v>110414</v>
      </c>
      <c r="E24" s="1217">
        <v>137743</v>
      </c>
      <c r="F24" s="1217">
        <v>145000</v>
      </c>
      <c r="G24" s="1217">
        <v>150000</v>
      </c>
      <c r="H24" s="1217">
        <v>155000</v>
      </c>
      <c r="I24" s="1217">
        <v>160000</v>
      </c>
      <c r="J24" s="274"/>
    </row>
    <row r="25" spans="1:10" ht="24.95" customHeight="1" x14ac:dyDescent="0.25">
      <c r="A25" s="813"/>
      <c r="B25" s="805" t="s">
        <v>676</v>
      </c>
      <c r="C25" s="813"/>
      <c r="D25" s="1217">
        <v>22636426</v>
      </c>
      <c r="E25" s="1217">
        <v>20378947</v>
      </c>
      <c r="F25" s="1217">
        <v>76868315</v>
      </c>
      <c r="G25" s="1217">
        <v>79130092</v>
      </c>
      <c r="H25" s="1217">
        <v>79128002</v>
      </c>
      <c r="I25" s="1217">
        <v>80458063</v>
      </c>
      <c r="J25" s="274"/>
    </row>
    <row r="26" spans="1:10" ht="24.95" customHeight="1" x14ac:dyDescent="0.25">
      <c r="A26" s="813"/>
      <c r="B26" s="802" t="s">
        <v>677</v>
      </c>
      <c r="C26" s="813"/>
      <c r="D26" s="1217">
        <v>177248419</v>
      </c>
      <c r="E26" s="1217">
        <v>201261499.1205</v>
      </c>
      <c r="F26" s="1217">
        <v>251611219.67060718</v>
      </c>
      <c r="G26" s="1217">
        <v>240857036.11025038</v>
      </c>
      <c r="H26" s="1217">
        <v>278252851.8678847</v>
      </c>
      <c r="I26" s="1217">
        <v>286598668.00137281</v>
      </c>
      <c r="J26" s="274"/>
    </row>
    <row r="27" spans="1:10" ht="24.95" customHeight="1" x14ac:dyDescent="0.25">
      <c r="A27" s="813"/>
      <c r="B27" s="803" t="s">
        <v>802</v>
      </c>
      <c r="C27" s="813"/>
      <c r="D27" s="1217"/>
      <c r="E27" s="1217"/>
      <c r="F27" s="1217"/>
      <c r="G27" s="1217"/>
      <c r="H27" s="1217"/>
      <c r="I27" s="1217"/>
      <c r="J27" s="274"/>
    </row>
    <row r="28" spans="1:10" ht="24.95" customHeight="1" x14ac:dyDescent="0.25">
      <c r="A28" s="813"/>
      <c r="B28" s="805" t="s">
        <v>678</v>
      </c>
      <c r="C28" s="813"/>
      <c r="D28" s="1217"/>
      <c r="E28" s="1217"/>
      <c r="F28" s="1217"/>
      <c r="G28" s="1217"/>
      <c r="H28" s="1217"/>
      <c r="I28" s="1217"/>
      <c r="J28" s="274"/>
    </row>
    <row r="29" spans="1:10" ht="24.95" customHeight="1" x14ac:dyDescent="0.25">
      <c r="A29" s="813"/>
      <c r="B29" s="805" t="s">
        <v>679</v>
      </c>
      <c r="C29" s="813"/>
      <c r="D29" s="1217">
        <v>90244697</v>
      </c>
      <c r="E29" s="1217">
        <v>94076034</v>
      </c>
      <c r="F29" s="1217">
        <v>94076034</v>
      </c>
      <c r="G29" s="1217">
        <v>256409034</v>
      </c>
      <c r="H29" s="1217">
        <v>256409034</v>
      </c>
      <c r="I29" s="1217">
        <v>256409034</v>
      </c>
      <c r="J29" s="274"/>
    </row>
    <row r="30" spans="1:10" ht="24.95" customHeight="1" x14ac:dyDescent="0.25">
      <c r="A30" s="813"/>
      <c r="B30" s="805" t="s">
        <v>680</v>
      </c>
      <c r="C30" s="813"/>
      <c r="D30" s="1217">
        <v>5503084</v>
      </c>
      <c r="E30" s="1217">
        <v>10083253</v>
      </c>
      <c r="F30" s="1217">
        <v>14797814</v>
      </c>
      <c r="G30" s="1217">
        <v>27551997</v>
      </c>
      <c r="H30" s="1217">
        <v>40306180</v>
      </c>
      <c r="I30" s="1217">
        <v>53060363</v>
      </c>
      <c r="J30" s="274"/>
    </row>
    <row r="31" spans="1:10" ht="24.95" customHeight="1" x14ac:dyDescent="0.25">
      <c r="A31" s="813"/>
      <c r="B31" s="805" t="s">
        <v>696</v>
      </c>
      <c r="C31" s="813"/>
      <c r="D31" s="1217">
        <v>84741613</v>
      </c>
      <c r="E31" s="1217">
        <v>83992781</v>
      </c>
      <c r="F31" s="1217">
        <v>79278220</v>
      </c>
      <c r="G31" s="1217">
        <v>228857037</v>
      </c>
      <c r="H31" s="1217">
        <v>216102854</v>
      </c>
      <c r="I31" s="1217">
        <v>203348671</v>
      </c>
      <c r="J31" s="274"/>
    </row>
    <row r="32" spans="1:10" ht="24.95" customHeight="1" x14ac:dyDescent="0.25">
      <c r="A32" s="813"/>
      <c r="B32" s="805" t="s">
        <v>697</v>
      </c>
      <c r="C32" s="813"/>
      <c r="D32" s="1217">
        <v>81603920</v>
      </c>
      <c r="E32" s="1217">
        <v>106815879</v>
      </c>
      <c r="F32" s="1217">
        <v>162333000</v>
      </c>
      <c r="G32" s="1217">
        <v>0</v>
      </c>
      <c r="H32" s="1217">
        <v>50000000</v>
      </c>
      <c r="I32" s="1217">
        <v>70000000</v>
      </c>
      <c r="J32" s="274"/>
    </row>
    <row r="33" spans="1:10" ht="24.95" customHeight="1" x14ac:dyDescent="0.25">
      <c r="A33" s="813"/>
      <c r="B33" s="805" t="s">
        <v>703</v>
      </c>
      <c r="C33" s="813"/>
      <c r="D33" s="1217"/>
      <c r="E33" s="1217"/>
      <c r="F33" s="1217"/>
      <c r="G33" s="1217"/>
      <c r="H33" s="1217"/>
      <c r="I33" s="1217"/>
      <c r="J33" s="274"/>
    </row>
    <row r="34" spans="1:10" ht="24.95" customHeight="1" x14ac:dyDescent="0.25">
      <c r="A34" s="813"/>
      <c r="B34" s="805" t="s">
        <v>698</v>
      </c>
      <c r="C34" s="813"/>
      <c r="D34" s="1217"/>
      <c r="E34" s="1217"/>
      <c r="F34" s="1217"/>
      <c r="G34" s="1217"/>
      <c r="H34" s="1217"/>
      <c r="I34" s="1217"/>
      <c r="J34" s="274"/>
    </row>
    <row r="35" spans="1:10" ht="24.95" customHeight="1" x14ac:dyDescent="0.25">
      <c r="A35" s="813"/>
      <c r="B35" s="805" t="s">
        <v>699</v>
      </c>
      <c r="C35" s="813"/>
      <c r="D35" s="1217"/>
      <c r="E35" s="1217"/>
      <c r="F35" s="1217"/>
      <c r="G35" s="1217"/>
      <c r="H35" s="1217"/>
      <c r="I35" s="1217"/>
      <c r="J35" s="274"/>
    </row>
    <row r="36" spans="1:10" ht="24.95" customHeight="1" x14ac:dyDescent="0.25">
      <c r="A36" s="813"/>
      <c r="B36" s="805" t="s">
        <v>682</v>
      </c>
      <c r="C36" s="813"/>
      <c r="D36" s="1217"/>
      <c r="E36" s="1217"/>
      <c r="F36" s="1217"/>
      <c r="G36" s="1217"/>
      <c r="H36" s="1217"/>
      <c r="I36" s="1217"/>
      <c r="J36" s="792"/>
    </row>
    <row r="37" spans="1:10" ht="24.95" customHeight="1" x14ac:dyDescent="0.3">
      <c r="A37" s="813"/>
      <c r="B37" s="804" t="s">
        <v>683</v>
      </c>
      <c r="C37" s="813"/>
      <c r="D37" s="1217">
        <v>166345533</v>
      </c>
      <c r="E37" s="1217">
        <v>190808660</v>
      </c>
      <c r="F37" s="1217">
        <v>241611220</v>
      </c>
      <c r="G37" s="1217">
        <v>228857037</v>
      </c>
      <c r="H37" s="1217">
        <v>266102854</v>
      </c>
      <c r="I37" s="1217">
        <v>273348671</v>
      </c>
      <c r="J37" s="79">
        <v>0</v>
      </c>
    </row>
    <row r="38" spans="1:10" x14ac:dyDescent="0.25">
      <c r="A38" s="813"/>
      <c r="B38" s="805" t="s">
        <v>684</v>
      </c>
      <c r="C38" s="813"/>
      <c r="D38" s="1217"/>
      <c r="E38" s="1217"/>
      <c r="F38" s="1217"/>
      <c r="G38" s="1217"/>
      <c r="H38" s="1217"/>
      <c r="I38" s="1217"/>
      <c r="J38" s="79"/>
    </row>
    <row r="39" spans="1:10" ht="31.5" x14ac:dyDescent="0.25">
      <c r="A39" s="813"/>
      <c r="B39" s="805" t="s">
        <v>685</v>
      </c>
      <c r="C39" s="813"/>
      <c r="D39" s="1217"/>
      <c r="E39" s="1217"/>
      <c r="F39" s="1217"/>
      <c r="G39" s="1217"/>
      <c r="H39" s="1217"/>
      <c r="I39" s="1217"/>
      <c r="J39" s="79"/>
    </row>
    <row r="40" spans="1:10" x14ac:dyDescent="0.25">
      <c r="A40" s="813"/>
      <c r="B40" s="805" t="s">
        <v>686</v>
      </c>
      <c r="C40" s="813"/>
      <c r="D40" s="1217"/>
      <c r="E40" s="1217"/>
      <c r="F40" s="1217"/>
      <c r="G40" s="1217"/>
      <c r="H40" s="1217"/>
      <c r="I40" s="1217"/>
      <c r="J40" s="79"/>
    </row>
    <row r="41" spans="1:10" x14ac:dyDescent="0.25">
      <c r="A41" s="813"/>
      <c r="B41" s="808" t="s">
        <v>687</v>
      </c>
      <c r="C41" s="813"/>
      <c r="D41" s="1217"/>
      <c r="E41" s="1217"/>
      <c r="F41" s="1217"/>
      <c r="G41" s="1217"/>
      <c r="H41" s="1217"/>
      <c r="I41" s="1217"/>
      <c r="J41" s="79"/>
    </row>
    <row r="42" spans="1:10" x14ac:dyDescent="0.25">
      <c r="A42" s="813"/>
      <c r="B42" s="808" t="s">
        <v>688</v>
      </c>
      <c r="C42" s="813"/>
      <c r="D42" s="1217"/>
      <c r="E42" s="1217"/>
      <c r="F42" s="1217"/>
      <c r="G42" s="1217"/>
      <c r="H42" s="1217"/>
      <c r="I42" s="1217"/>
      <c r="J42" s="79"/>
    </row>
    <row r="43" spans="1:10" x14ac:dyDescent="0.25">
      <c r="A43" s="813"/>
      <c r="B43" s="808" t="s">
        <v>704</v>
      </c>
      <c r="C43" s="813"/>
      <c r="D43" s="1217">
        <v>345618</v>
      </c>
      <c r="E43" s="1217">
        <v>463810</v>
      </c>
      <c r="F43" s="1217"/>
      <c r="G43" s="1217"/>
      <c r="H43" s="1217"/>
      <c r="I43" s="1217"/>
      <c r="J43" s="79"/>
    </row>
    <row r="44" spans="1:10" x14ac:dyDescent="0.25">
      <c r="A44" s="813"/>
      <c r="B44" s="808" t="s">
        <v>689</v>
      </c>
      <c r="C44" s="813"/>
      <c r="D44" s="1217">
        <v>1303779</v>
      </c>
      <c r="E44" s="1217">
        <v>916326</v>
      </c>
      <c r="F44" s="1217">
        <v>1000000</v>
      </c>
      <c r="G44" s="1217">
        <v>3000000</v>
      </c>
      <c r="H44" s="1217">
        <v>3150000</v>
      </c>
      <c r="I44" s="1217">
        <v>4250000</v>
      </c>
      <c r="J44" s="79"/>
    </row>
    <row r="45" spans="1:10" x14ac:dyDescent="0.25">
      <c r="A45" s="801"/>
      <c r="B45" s="808" t="s">
        <v>690</v>
      </c>
      <c r="C45" s="79"/>
      <c r="D45" s="1217">
        <v>253489</v>
      </c>
      <c r="E45" s="1217">
        <v>72703</v>
      </c>
      <c r="F45" s="1217"/>
      <c r="G45" s="1217"/>
      <c r="H45" s="1217"/>
      <c r="I45" s="1217"/>
      <c r="J45" s="79"/>
    </row>
    <row r="46" spans="1:10" x14ac:dyDescent="0.25">
      <c r="A46" s="801"/>
      <c r="B46" s="808" t="s">
        <v>999</v>
      </c>
      <c r="C46" s="79"/>
      <c r="D46" s="1217">
        <v>6000000</v>
      </c>
      <c r="E46" s="1217">
        <v>6000000</v>
      </c>
      <c r="F46" s="1217">
        <v>6000000</v>
      </c>
      <c r="G46" s="1217">
        <v>6000000</v>
      </c>
      <c r="H46" s="1217">
        <v>6000000</v>
      </c>
      <c r="I46" s="1217">
        <v>6000000</v>
      </c>
      <c r="J46" s="79"/>
    </row>
    <row r="47" spans="1:10" x14ac:dyDescent="0.25">
      <c r="A47" s="801"/>
      <c r="B47" s="808" t="s">
        <v>1000</v>
      </c>
      <c r="C47" s="79"/>
      <c r="D47" s="1217">
        <v>3000000</v>
      </c>
      <c r="E47" s="1217">
        <v>3000000</v>
      </c>
      <c r="F47" s="1217">
        <v>3000000</v>
      </c>
      <c r="G47" s="1217">
        <v>3000000</v>
      </c>
      <c r="H47" s="1217">
        <v>3000000</v>
      </c>
      <c r="I47" s="1217">
        <v>3000000</v>
      </c>
      <c r="J47" s="79"/>
    </row>
    <row r="48" spans="1:10" ht="18.75" x14ac:dyDescent="0.3">
      <c r="A48" s="801"/>
      <c r="B48" s="804" t="s">
        <v>707</v>
      </c>
      <c r="C48" s="79"/>
      <c r="D48" s="1217">
        <v>10902886</v>
      </c>
      <c r="E48" s="1217">
        <v>10452839</v>
      </c>
      <c r="F48" s="1217">
        <v>10000000</v>
      </c>
      <c r="G48" s="1217">
        <v>12000000</v>
      </c>
      <c r="H48" s="1217">
        <v>12150000</v>
      </c>
      <c r="I48" s="1217">
        <v>13250000</v>
      </c>
      <c r="J48" s="79">
        <v>0</v>
      </c>
    </row>
    <row r="49" spans="1:10" x14ac:dyDescent="0.25">
      <c r="A49" s="801"/>
      <c r="B49" s="808" t="s">
        <v>691</v>
      </c>
      <c r="C49" s="79"/>
      <c r="D49" s="1217"/>
      <c r="E49" s="1217"/>
      <c r="F49" s="1217"/>
      <c r="G49" s="1217"/>
      <c r="H49" s="1217"/>
      <c r="I49" s="1217"/>
      <c r="J49" s="79"/>
    </row>
    <row r="50" spans="1:10" x14ac:dyDescent="0.25">
      <c r="A50" s="801"/>
      <c r="B50" s="808" t="s">
        <v>705</v>
      </c>
      <c r="C50" s="79"/>
      <c r="D50" s="1217"/>
      <c r="E50" s="1217"/>
      <c r="F50" s="1217"/>
      <c r="G50" s="1217"/>
      <c r="H50" s="1217"/>
      <c r="I50" s="1217"/>
      <c r="J50" s="79"/>
    </row>
    <row r="51" spans="1:10" x14ac:dyDescent="0.25">
      <c r="A51" s="801"/>
      <c r="B51" s="808" t="s">
        <v>706</v>
      </c>
      <c r="C51" s="79"/>
      <c r="D51" s="1217"/>
      <c r="E51" s="1217"/>
      <c r="F51" s="1217"/>
      <c r="G51" s="1217"/>
      <c r="H51" s="1217"/>
      <c r="I51" s="1217"/>
      <c r="J51" s="79"/>
    </row>
    <row r="52" spans="1:10" x14ac:dyDescent="0.25">
      <c r="A52" s="801"/>
      <c r="B52" s="808" t="s">
        <v>692</v>
      </c>
      <c r="C52" s="79"/>
      <c r="D52" s="1217"/>
      <c r="E52" s="1217"/>
      <c r="F52" s="1217"/>
      <c r="G52" s="1217"/>
      <c r="H52" s="1217"/>
      <c r="I52" s="1217"/>
      <c r="J52" s="79"/>
    </row>
    <row r="53" spans="1:10" x14ac:dyDescent="0.25">
      <c r="A53" s="801"/>
      <c r="B53" s="808" t="s">
        <v>693</v>
      </c>
      <c r="C53" s="79"/>
      <c r="D53" s="1217"/>
      <c r="E53" s="1217"/>
      <c r="F53" s="1217"/>
      <c r="G53" s="1217"/>
      <c r="H53" s="1217"/>
      <c r="I53" s="1217"/>
      <c r="J53" s="79"/>
    </row>
    <row r="54" spans="1:10" ht="18.75" x14ac:dyDescent="0.3">
      <c r="A54" s="801"/>
      <c r="B54" s="804" t="s">
        <v>708</v>
      </c>
      <c r="C54" s="79"/>
      <c r="D54" s="1217"/>
      <c r="E54" s="1217"/>
      <c r="F54" s="1217"/>
      <c r="G54" s="1217"/>
      <c r="H54" s="1217"/>
      <c r="I54" s="1217"/>
      <c r="J54" s="79"/>
    </row>
    <row r="55" spans="1:10" x14ac:dyDescent="0.25">
      <c r="A55" s="801"/>
      <c r="B55" s="805" t="s">
        <v>694</v>
      </c>
      <c r="C55" s="79"/>
      <c r="D55" s="1217">
        <v>10902886</v>
      </c>
      <c r="E55" s="1217">
        <v>10452839</v>
      </c>
      <c r="F55" s="1217">
        <v>10000000</v>
      </c>
      <c r="G55" s="1217">
        <v>12000000</v>
      </c>
      <c r="H55" s="1217">
        <v>12150000</v>
      </c>
      <c r="I55" s="1217">
        <v>13250000</v>
      </c>
      <c r="J55" s="1217">
        <v>0</v>
      </c>
    </row>
    <row r="56" spans="1:10" ht="18.75" x14ac:dyDescent="0.3">
      <c r="A56" s="801"/>
      <c r="B56" s="804" t="s">
        <v>695</v>
      </c>
      <c r="C56" s="79"/>
      <c r="D56" s="1217">
        <v>177248419</v>
      </c>
      <c r="E56" s="1217">
        <v>201261499</v>
      </c>
      <c r="F56" s="1217">
        <v>251611220</v>
      </c>
      <c r="G56" s="1217">
        <v>240857037</v>
      </c>
      <c r="H56" s="1217">
        <v>278252854</v>
      </c>
      <c r="I56" s="1217">
        <v>286598671</v>
      </c>
      <c r="J56" s="79"/>
    </row>
    <row r="57" spans="1:10" x14ac:dyDescent="0.25">
      <c r="A57" s="1496" t="s">
        <v>813</v>
      </c>
      <c r="B57" s="1496"/>
      <c r="C57" s="1496"/>
      <c r="D57" s="1496"/>
      <c r="E57" s="1496"/>
      <c r="F57" s="1496"/>
      <c r="G57" s="1496"/>
      <c r="H57" s="1496"/>
      <c r="I57" s="1496"/>
      <c r="J57" s="1497"/>
    </row>
    <row r="58" spans="1:10" x14ac:dyDescent="0.25">
      <c r="A58" s="1498"/>
      <c r="B58" s="1498"/>
      <c r="C58" s="1498"/>
      <c r="D58" s="1498"/>
      <c r="E58" s="1498"/>
      <c r="F58" s="1498"/>
      <c r="G58" s="1498"/>
      <c r="H58" s="1498"/>
      <c r="I58" s="1498"/>
      <c r="J58" s="1499"/>
    </row>
    <row r="59" spans="1:10" x14ac:dyDescent="0.25">
      <c r="D59" s="1217">
        <f>D56-D26</f>
        <v>0</v>
      </c>
      <c r="E59" s="1217">
        <f t="shared" ref="E59:I59" si="1">E56-E26</f>
        <v>-0.12049999833106995</v>
      </c>
      <c r="F59" s="1217">
        <f t="shared" si="1"/>
        <v>0.32939282059669495</v>
      </c>
      <c r="G59" s="1217">
        <f t="shared" si="1"/>
        <v>0.88974961638450623</v>
      </c>
      <c r="H59" s="1217">
        <f t="shared" si="1"/>
        <v>2.1321153044700623</v>
      </c>
      <c r="I59" s="1217">
        <f t="shared" si="1"/>
        <v>2.9986271858215332</v>
      </c>
    </row>
  </sheetData>
  <mergeCells count="7">
    <mergeCell ref="A57:J58"/>
    <mergeCell ref="J8:J9"/>
    <mergeCell ref="B2:D2"/>
    <mergeCell ref="B4:D4"/>
    <mergeCell ref="A8:A9"/>
    <mergeCell ref="B8:B9"/>
    <mergeCell ref="C8:C9"/>
  </mergeCells>
  <pageMargins left="0.74803149606299213" right="0.74803149606299213" top="0.98425196850393704" bottom="0.98425196850393704" header="0.51181102362204722" footer="0.51181102362204722"/>
  <pageSetup paperSize="9" scale="30" orientation="portrait" horizontalDpi="1200" verticalDpi="1200" r:id="rId1"/>
  <headerFooter alignWithMargins="0">
    <oddHeader>&amp;C&amp;A</oddHeader>
    <oddFooter>&amp;C&amp;P/&amp;P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J79"/>
  <sheetViews>
    <sheetView topLeftCell="A25" zoomScaleNormal="100" zoomScaleSheetLayoutView="80" workbookViewId="0">
      <selection activeCell="F15" sqref="F15"/>
    </sheetView>
  </sheetViews>
  <sheetFormatPr defaultRowHeight="18" x14ac:dyDescent="0.25"/>
  <cols>
    <col min="1" max="1" width="9.33203125" style="47"/>
    <col min="2" max="2" width="79.1640625" style="47" customWidth="1"/>
    <col min="3" max="3" width="13.83203125" style="47" customWidth="1"/>
    <col min="4" max="9" width="20.83203125" style="47" customWidth="1"/>
    <col min="10" max="10" width="20.83203125" style="112" customWidth="1"/>
    <col min="11" max="16384" width="9.33203125" style="47"/>
  </cols>
  <sheetData>
    <row r="1" spans="1:10" ht="18.75" thickBot="1" x14ac:dyDescent="0.3">
      <c r="J1" s="40"/>
    </row>
    <row r="2" spans="1:10" ht="15.75" customHeight="1" thickBot="1" x14ac:dyDescent="0.3">
      <c r="B2" s="1445" t="s">
        <v>783</v>
      </c>
      <c r="C2" s="1446"/>
      <c r="D2" s="1447"/>
      <c r="E2" s="38"/>
      <c r="F2" s="38"/>
      <c r="G2" s="38"/>
      <c r="H2" s="38"/>
      <c r="I2" s="38"/>
      <c r="J2" s="40"/>
    </row>
    <row r="3" spans="1:10" ht="18.75" thickBot="1" x14ac:dyDescent="0.3">
      <c r="E3" s="40"/>
      <c r="F3" s="40"/>
      <c r="G3" s="40"/>
      <c r="H3" s="40"/>
      <c r="I3" s="40"/>
      <c r="J3" s="40"/>
    </row>
    <row r="4" spans="1:10" ht="18.75" thickBot="1" x14ac:dyDescent="0.3">
      <c r="B4" s="1445" t="s">
        <v>710</v>
      </c>
      <c r="C4" s="1446"/>
      <c r="D4" s="1447"/>
      <c r="E4" s="38"/>
      <c r="F4" s="38"/>
      <c r="G4" s="38"/>
      <c r="H4" s="38"/>
      <c r="I4" s="38"/>
      <c r="J4" s="40"/>
    </row>
    <row r="5" spans="1:10" x14ac:dyDescent="0.25">
      <c r="B5" s="47" t="s">
        <v>430</v>
      </c>
      <c r="C5" s="141" t="s">
        <v>922</v>
      </c>
      <c r="D5" s="142"/>
      <c r="E5" s="142"/>
      <c r="F5" s="142"/>
      <c r="G5" s="142"/>
      <c r="H5" s="142"/>
      <c r="I5" s="142"/>
      <c r="J5" s="40"/>
    </row>
    <row r="6" spans="1:10" x14ac:dyDescent="0.25">
      <c r="B6" s="47" t="s">
        <v>222</v>
      </c>
      <c r="C6" s="141" t="s">
        <v>922</v>
      </c>
      <c r="D6" s="142"/>
      <c r="E6" s="142"/>
      <c r="F6" s="142"/>
      <c r="G6" s="142"/>
      <c r="H6" s="142"/>
      <c r="I6" s="142"/>
      <c r="J6" s="40"/>
    </row>
    <row r="7" spans="1:10" ht="18.75" thickBot="1" x14ac:dyDescent="0.3">
      <c r="B7" s="78"/>
      <c r="J7" s="47"/>
    </row>
    <row r="8" spans="1:10" x14ac:dyDescent="0.25">
      <c r="A8" s="1271" t="s">
        <v>34</v>
      </c>
      <c r="B8" s="1282" t="s">
        <v>35</v>
      </c>
      <c r="C8" s="1282" t="s">
        <v>48</v>
      </c>
      <c r="D8" s="608" t="s">
        <v>349</v>
      </c>
      <c r="E8" s="608" t="s">
        <v>349</v>
      </c>
      <c r="F8" s="1214"/>
      <c r="G8" s="1214"/>
      <c r="H8" s="1214"/>
      <c r="I8" s="1214"/>
      <c r="J8" s="1297" t="s">
        <v>36</v>
      </c>
    </row>
    <row r="9" spans="1:10" x14ac:dyDescent="0.25">
      <c r="A9" s="1272"/>
      <c r="B9" s="1283"/>
      <c r="C9" s="1283"/>
      <c r="D9" s="815" t="str">
        <f>'D BS'!D9</f>
        <v>2016-17</v>
      </c>
      <c r="E9" s="1198" t="str">
        <f>'D BS'!E9</f>
        <v>2017-18</v>
      </c>
      <c r="F9" s="1198" t="str">
        <f>'D BS'!F9</f>
        <v>2018-19</v>
      </c>
      <c r="G9" s="1198" t="str">
        <f>'D BS'!G9</f>
        <v>2019-20</v>
      </c>
      <c r="H9" s="1198" t="str">
        <f>'D BS'!H9</f>
        <v>2020-21</v>
      </c>
      <c r="I9" s="1198" t="str">
        <f>'D BS'!I9</f>
        <v>2021-22</v>
      </c>
      <c r="J9" s="1298"/>
    </row>
    <row r="10" spans="1:10" x14ac:dyDescent="0.25">
      <c r="A10" s="1215"/>
      <c r="B10" s="1199"/>
      <c r="C10" s="1199"/>
      <c r="D10" s="1199" t="str">
        <f>'D BS'!D10</f>
        <v>Actual</v>
      </c>
      <c r="E10" s="1199" t="str">
        <f>'D BS'!E10</f>
        <v>Actual</v>
      </c>
      <c r="F10" s="1199" t="str">
        <f>'D BS'!F10</f>
        <v>Projections</v>
      </c>
      <c r="G10" s="1199" t="str">
        <f>'D BS'!G10</f>
        <v>Projections</v>
      </c>
      <c r="H10" s="1199" t="str">
        <f>'D BS'!H10</f>
        <v>Projections</v>
      </c>
      <c r="I10" s="1199" t="str">
        <f>'D BS'!I10</f>
        <v>Projections</v>
      </c>
      <c r="J10" s="1216"/>
    </row>
    <row r="11" spans="1:10" ht="24.95" customHeight="1" thickBot="1" x14ac:dyDescent="0.3">
      <c r="A11" s="779">
        <v>1</v>
      </c>
      <c r="B11" s="779">
        <v>2</v>
      </c>
      <c r="C11" s="779">
        <v>3</v>
      </c>
      <c r="D11" s="779">
        <v>4</v>
      </c>
      <c r="E11" s="779">
        <v>5</v>
      </c>
      <c r="F11" s="1199">
        <f>E11+1</f>
        <v>6</v>
      </c>
      <c r="G11" s="1199">
        <f t="shared" ref="G11:I11" si="0">F11+1</f>
        <v>7</v>
      </c>
      <c r="H11" s="1199">
        <f t="shared" si="0"/>
        <v>8</v>
      </c>
      <c r="I11" s="1199">
        <f t="shared" si="0"/>
        <v>9</v>
      </c>
      <c r="J11" s="779">
        <v>10</v>
      </c>
    </row>
    <row r="12" spans="1:10" ht="24.95" customHeight="1" x14ac:dyDescent="0.3">
      <c r="A12" s="812" t="s">
        <v>663</v>
      </c>
      <c r="B12" s="809" t="s">
        <v>752</v>
      </c>
      <c r="C12" s="480"/>
      <c r="D12" s="480"/>
      <c r="E12" s="480"/>
      <c r="F12" s="609"/>
      <c r="G12" s="609"/>
      <c r="H12" s="609"/>
      <c r="I12" s="609"/>
      <c r="J12" s="481"/>
    </row>
    <row r="13" spans="1:10" ht="24.95" customHeight="1" x14ac:dyDescent="0.25">
      <c r="A13" s="811" t="s">
        <v>753</v>
      </c>
      <c r="B13" s="810" t="s">
        <v>754</v>
      </c>
      <c r="C13" s="273"/>
      <c r="D13" s="935"/>
      <c r="E13" s="935"/>
      <c r="F13" s="1218"/>
      <c r="G13" s="1218"/>
      <c r="H13" s="1218"/>
      <c r="I13" s="1218"/>
      <c r="J13" s="942"/>
    </row>
    <row r="14" spans="1:10" ht="24.95" customHeight="1" x14ac:dyDescent="0.25">
      <c r="A14" s="801"/>
      <c r="B14" s="810" t="s">
        <v>751</v>
      </c>
      <c r="C14" s="273"/>
      <c r="D14" s="935">
        <v>-10850203</v>
      </c>
      <c r="E14" s="935">
        <v>-7443440</v>
      </c>
      <c r="F14" s="935">
        <v>-14053140</v>
      </c>
      <c r="G14" s="935">
        <v>-17085294</v>
      </c>
      <c r="H14" s="935">
        <v>-13431853</v>
      </c>
      <c r="I14" s="935">
        <v>-11624183</v>
      </c>
      <c r="J14" s="942"/>
    </row>
    <row r="15" spans="1:10" ht="24.95" customHeight="1" x14ac:dyDescent="0.25">
      <c r="A15" s="801"/>
      <c r="B15" s="810" t="s">
        <v>711</v>
      </c>
      <c r="C15" s="273"/>
      <c r="D15" s="935">
        <v>0</v>
      </c>
      <c r="E15" s="935"/>
      <c r="F15" s="1218"/>
      <c r="G15" s="1218"/>
      <c r="H15" s="1218"/>
      <c r="I15" s="1218"/>
      <c r="J15" s="942"/>
    </row>
    <row r="16" spans="1:10" ht="24" customHeight="1" x14ac:dyDescent="0.3">
      <c r="A16" s="801"/>
      <c r="B16" s="810" t="s">
        <v>712</v>
      </c>
      <c r="C16" s="273"/>
      <c r="D16" s="1222">
        <v>-10850203</v>
      </c>
      <c r="E16" s="1222">
        <v>-7443440</v>
      </c>
      <c r="F16" s="1222">
        <v>-14053140</v>
      </c>
      <c r="G16" s="1222">
        <v>-17085294</v>
      </c>
      <c r="H16" s="1222">
        <v>-13431853</v>
      </c>
      <c r="I16" s="1222">
        <v>-11624183</v>
      </c>
      <c r="J16" s="942"/>
    </row>
    <row r="17" spans="1:10" ht="24.95" customHeight="1" x14ac:dyDescent="0.25">
      <c r="A17" s="801"/>
      <c r="B17" s="810" t="s">
        <v>790</v>
      </c>
      <c r="C17" s="273"/>
      <c r="D17" s="935"/>
      <c r="E17" s="935"/>
      <c r="F17" s="1218"/>
      <c r="G17" s="1218"/>
      <c r="H17" s="1218"/>
      <c r="I17" s="1218"/>
      <c r="J17" s="942"/>
    </row>
    <row r="18" spans="1:10" ht="24.95" customHeight="1" x14ac:dyDescent="0.25">
      <c r="A18" s="801"/>
      <c r="B18" s="810" t="s">
        <v>713</v>
      </c>
      <c r="C18" s="273"/>
      <c r="D18" s="935">
        <v>4489475</v>
      </c>
      <c r="E18" s="935">
        <v>4580169</v>
      </c>
      <c r="F18" s="935">
        <v>4714561</v>
      </c>
      <c r="G18" s="935">
        <v>12754183</v>
      </c>
      <c r="H18" s="935">
        <v>12754183</v>
      </c>
      <c r="I18" s="935">
        <v>12754183</v>
      </c>
      <c r="J18" s="942"/>
    </row>
    <row r="19" spans="1:10" ht="24.95" customHeight="1" x14ac:dyDescent="0.25">
      <c r="A19" s="801"/>
      <c r="B19" s="810" t="s">
        <v>714</v>
      </c>
      <c r="C19" s="273"/>
      <c r="D19" s="935">
        <v>0</v>
      </c>
      <c r="E19" s="935">
        <v>0</v>
      </c>
      <c r="F19" s="935">
        <v>0</v>
      </c>
      <c r="G19" s="935">
        <v>0</v>
      </c>
      <c r="H19" s="935">
        <v>0</v>
      </c>
      <c r="I19" s="935">
        <v>0</v>
      </c>
      <c r="J19" s="942"/>
    </row>
    <row r="20" spans="1:10" ht="24.95" customHeight="1" x14ac:dyDescent="0.25">
      <c r="A20" s="801"/>
      <c r="B20" s="810" t="s">
        <v>715</v>
      </c>
      <c r="C20" s="273"/>
      <c r="D20" s="935">
        <v>0</v>
      </c>
      <c r="E20" s="935">
        <v>0</v>
      </c>
      <c r="F20" s="935">
        <v>0</v>
      </c>
      <c r="G20" s="935">
        <v>0</v>
      </c>
      <c r="H20" s="935">
        <v>0</v>
      </c>
      <c r="I20" s="935">
        <v>0</v>
      </c>
      <c r="J20" s="942"/>
    </row>
    <row r="21" spans="1:10" ht="24.95" customHeight="1" x14ac:dyDescent="0.25">
      <c r="A21" s="801"/>
      <c r="B21" s="810" t="s">
        <v>716</v>
      </c>
      <c r="C21" s="273"/>
      <c r="D21" s="935">
        <v>0</v>
      </c>
      <c r="E21" s="935">
        <v>0</v>
      </c>
      <c r="F21" s="935">
        <v>0</v>
      </c>
      <c r="G21" s="935">
        <v>0</v>
      </c>
      <c r="H21" s="935">
        <v>0</v>
      </c>
      <c r="I21" s="935">
        <v>0</v>
      </c>
      <c r="J21" s="942"/>
    </row>
    <row r="22" spans="1:10" ht="24.95" customHeight="1" x14ac:dyDescent="0.25">
      <c r="A22" s="801"/>
      <c r="B22" s="810" t="s">
        <v>1002</v>
      </c>
      <c r="C22" s="273"/>
      <c r="D22" s="935">
        <v>244773</v>
      </c>
      <c r="E22" s="935">
        <v>100567</v>
      </c>
      <c r="F22" s="935">
        <v>3634771</v>
      </c>
      <c r="G22" s="935">
        <v>7169126</v>
      </c>
      <c r="H22" s="935">
        <v>7068710</v>
      </c>
      <c r="I22" s="935">
        <v>6968294</v>
      </c>
      <c r="J22" s="942"/>
    </row>
    <row r="23" spans="1:10" ht="21.75" customHeight="1" x14ac:dyDescent="0.3">
      <c r="A23" s="801"/>
      <c r="B23" s="810" t="s">
        <v>717</v>
      </c>
      <c r="C23" s="273"/>
      <c r="D23" s="1222">
        <v>4734248</v>
      </c>
      <c r="E23" s="1222">
        <v>4680736</v>
      </c>
      <c r="F23" s="1222">
        <v>8349332</v>
      </c>
      <c r="G23" s="1222">
        <v>19923309</v>
      </c>
      <c r="H23" s="1222">
        <v>19822893</v>
      </c>
      <c r="I23" s="1222">
        <v>19722477</v>
      </c>
      <c r="J23" s="942"/>
    </row>
    <row r="24" spans="1:10" ht="24.95" customHeight="1" x14ac:dyDescent="0.25">
      <c r="A24" s="801"/>
      <c r="B24" s="810" t="s">
        <v>718</v>
      </c>
      <c r="C24" s="273"/>
      <c r="D24" s="935"/>
      <c r="E24" s="935"/>
      <c r="F24" s="1218"/>
      <c r="G24" s="1218"/>
      <c r="H24" s="1218"/>
      <c r="I24" s="1218"/>
      <c r="J24" s="942"/>
    </row>
    <row r="25" spans="1:10" ht="24.95" customHeight="1" x14ac:dyDescent="0.25">
      <c r="A25" s="801"/>
      <c r="B25" s="810" t="s">
        <v>719</v>
      </c>
      <c r="C25" s="273"/>
      <c r="D25" s="935">
        <v>0</v>
      </c>
      <c r="E25" s="935">
        <v>0</v>
      </c>
      <c r="F25" s="935">
        <v>0</v>
      </c>
      <c r="G25" s="935">
        <v>0</v>
      </c>
      <c r="H25" s="935">
        <v>0</v>
      </c>
      <c r="I25" s="935">
        <v>0</v>
      </c>
      <c r="J25" s="942"/>
    </row>
    <row r="26" spans="1:10" ht="24.95" customHeight="1" x14ac:dyDescent="0.25">
      <c r="A26" s="801"/>
      <c r="B26" s="810" t="s">
        <v>720</v>
      </c>
      <c r="C26" s="273"/>
      <c r="D26" s="935">
        <v>0</v>
      </c>
      <c r="E26" s="935">
        <v>0</v>
      </c>
      <c r="F26" s="935">
        <v>0</v>
      </c>
      <c r="G26" s="935">
        <v>0</v>
      </c>
      <c r="H26" s="935">
        <v>0</v>
      </c>
      <c r="I26" s="935">
        <v>0</v>
      </c>
      <c r="J26" s="942"/>
    </row>
    <row r="27" spans="1:10" ht="24.95" customHeight="1" x14ac:dyDescent="0.25">
      <c r="A27" s="801"/>
      <c r="B27" s="810" t="s">
        <v>858</v>
      </c>
      <c r="C27" s="273"/>
      <c r="D27" s="935">
        <v>0</v>
      </c>
      <c r="E27" s="935">
        <v>0</v>
      </c>
      <c r="F27" s="935">
        <v>0</v>
      </c>
      <c r="G27" s="935">
        <v>0</v>
      </c>
      <c r="H27" s="935">
        <v>0</v>
      </c>
      <c r="I27" s="935">
        <v>0</v>
      </c>
      <c r="J27" s="942"/>
    </row>
    <row r="28" spans="1:10" ht="24.95" customHeight="1" x14ac:dyDescent="0.3">
      <c r="A28" s="801"/>
      <c r="B28" s="810" t="s">
        <v>721</v>
      </c>
      <c r="C28" s="273"/>
      <c r="D28" s="1222">
        <v>0</v>
      </c>
      <c r="E28" s="1222">
        <v>0</v>
      </c>
      <c r="F28" s="1222">
        <v>0</v>
      </c>
      <c r="G28" s="1222">
        <v>0</v>
      </c>
      <c r="H28" s="1222">
        <v>0</v>
      </c>
      <c r="I28" s="1222">
        <v>0</v>
      </c>
      <c r="J28" s="942"/>
    </row>
    <row r="29" spans="1:10" ht="24.95" customHeight="1" x14ac:dyDescent="0.3">
      <c r="A29" s="801"/>
      <c r="B29" s="809" t="s">
        <v>722</v>
      </c>
      <c r="C29" s="273"/>
      <c r="D29" s="1222">
        <v>-6115955</v>
      </c>
      <c r="E29" s="1222">
        <v>-2762704</v>
      </c>
      <c r="F29" s="1222">
        <v>-5703808</v>
      </c>
      <c r="G29" s="1222">
        <v>2838015</v>
      </c>
      <c r="H29" s="1222">
        <v>6391040</v>
      </c>
      <c r="I29" s="1222">
        <v>8098294</v>
      </c>
      <c r="J29" s="942"/>
    </row>
    <row r="30" spans="1:10" ht="24.95" customHeight="1" x14ac:dyDescent="0.25">
      <c r="A30" s="801">
        <v>2</v>
      </c>
      <c r="B30" s="810" t="s">
        <v>755</v>
      </c>
      <c r="C30" s="273"/>
      <c r="D30" s="935">
        <v>0</v>
      </c>
      <c r="E30" s="935">
        <v>0</v>
      </c>
      <c r="F30" s="935">
        <v>0</v>
      </c>
      <c r="G30" s="935">
        <v>0</v>
      </c>
      <c r="H30" s="935">
        <v>0</v>
      </c>
      <c r="I30" s="935">
        <v>0</v>
      </c>
      <c r="J30" s="942"/>
    </row>
    <row r="31" spans="1:10" ht="24.95" customHeight="1" x14ac:dyDescent="0.25">
      <c r="A31" s="801">
        <v>3</v>
      </c>
      <c r="B31" s="810" t="s">
        <v>756</v>
      </c>
      <c r="C31" s="273"/>
      <c r="D31" s="935">
        <v>0</v>
      </c>
      <c r="E31" s="935">
        <v>0</v>
      </c>
      <c r="F31" s="935">
        <v>0</v>
      </c>
      <c r="G31" s="935">
        <v>0</v>
      </c>
      <c r="H31" s="935">
        <v>0</v>
      </c>
      <c r="I31" s="935">
        <v>0</v>
      </c>
      <c r="J31" s="942"/>
    </row>
    <row r="32" spans="1:10" ht="24.95" customHeight="1" x14ac:dyDescent="0.25">
      <c r="A32" s="801">
        <v>4</v>
      </c>
      <c r="B32" s="810" t="s">
        <v>757</v>
      </c>
      <c r="C32" s="273"/>
      <c r="D32" s="935">
        <v>0</v>
      </c>
      <c r="E32" s="935">
        <v>0</v>
      </c>
      <c r="F32" s="935">
        <v>0</v>
      </c>
      <c r="G32" s="935">
        <v>0</v>
      </c>
      <c r="H32" s="935">
        <v>0</v>
      </c>
      <c r="I32" s="935">
        <v>0</v>
      </c>
      <c r="J32" s="942"/>
    </row>
    <row r="33" spans="1:10" ht="24.95" customHeight="1" x14ac:dyDescent="0.3">
      <c r="A33" s="812">
        <v>5</v>
      </c>
      <c r="B33" s="809" t="s">
        <v>758</v>
      </c>
      <c r="C33" s="273"/>
      <c r="D33" s="1222">
        <v>-6115955</v>
      </c>
      <c r="E33" s="1222">
        <v>-2762704</v>
      </c>
      <c r="F33" s="1222">
        <v>-5703808</v>
      </c>
      <c r="G33" s="1222">
        <v>2838015</v>
      </c>
      <c r="H33" s="1222">
        <v>6391040</v>
      </c>
      <c r="I33" s="1222">
        <v>8098294</v>
      </c>
      <c r="J33" s="942"/>
    </row>
    <row r="34" spans="1:10" ht="24.95" customHeight="1" x14ac:dyDescent="0.25">
      <c r="A34" s="801">
        <v>6</v>
      </c>
      <c r="B34" s="810" t="s">
        <v>759</v>
      </c>
      <c r="C34" s="273"/>
      <c r="D34" s="935"/>
      <c r="E34" s="935"/>
      <c r="F34" s="1218"/>
      <c r="G34" s="1218"/>
      <c r="H34" s="1218"/>
      <c r="I34" s="1218"/>
      <c r="J34" s="942"/>
    </row>
    <row r="35" spans="1:10" ht="24.95" customHeight="1" x14ac:dyDescent="0.25">
      <c r="A35" s="801"/>
      <c r="B35" s="810" t="s">
        <v>723</v>
      </c>
      <c r="C35" s="273"/>
      <c r="D35" s="935"/>
      <c r="E35" s="935"/>
      <c r="F35" s="1218"/>
      <c r="G35" s="1218"/>
      <c r="H35" s="1218"/>
      <c r="I35" s="1218"/>
      <c r="J35" s="942"/>
    </row>
    <row r="36" spans="1:10" ht="24.95" customHeight="1" x14ac:dyDescent="0.25">
      <c r="A36" s="801"/>
      <c r="B36" s="810" t="s">
        <v>724</v>
      </c>
      <c r="C36" s="273"/>
      <c r="D36" s="935">
        <v>0</v>
      </c>
      <c r="E36" s="935">
        <v>0</v>
      </c>
      <c r="F36" s="935">
        <v>0</v>
      </c>
      <c r="G36" s="935">
        <v>0</v>
      </c>
      <c r="H36" s="935">
        <v>0</v>
      </c>
      <c r="I36" s="935">
        <v>0</v>
      </c>
      <c r="J36" s="942"/>
    </row>
    <row r="37" spans="1:10" ht="24.95" customHeight="1" x14ac:dyDescent="0.25">
      <c r="A37" s="801"/>
      <c r="B37" s="810" t="s">
        <v>725</v>
      </c>
      <c r="C37" s="791"/>
      <c r="D37" s="1219">
        <v>-345618</v>
      </c>
      <c r="E37" s="1219">
        <v>-118192</v>
      </c>
      <c r="F37" s="1219">
        <v>72703</v>
      </c>
      <c r="G37" s="1219">
        <v>0</v>
      </c>
      <c r="H37" s="1219">
        <v>0</v>
      </c>
      <c r="I37" s="1219">
        <v>0</v>
      </c>
      <c r="J37" s="1221"/>
    </row>
    <row r="38" spans="1:10" ht="24.95" customHeight="1" x14ac:dyDescent="0.25">
      <c r="A38" s="801"/>
      <c r="B38" s="810" t="s">
        <v>726</v>
      </c>
      <c r="C38" s="791"/>
      <c r="D38" s="1219">
        <v>-206356</v>
      </c>
      <c r="E38" s="1219">
        <v>180786</v>
      </c>
      <c r="F38" s="1219">
        <v>463810</v>
      </c>
      <c r="G38" s="1219">
        <v>0</v>
      </c>
      <c r="H38" s="1219">
        <v>0</v>
      </c>
      <c r="I38" s="1219">
        <v>0</v>
      </c>
      <c r="J38" s="1221"/>
    </row>
    <row r="39" spans="1:10" ht="24.95" customHeight="1" x14ac:dyDescent="0.25">
      <c r="A39" s="801"/>
      <c r="B39" s="810" t="s">
        <v>727</v>
      </c>
      <c r="C39" s="791"/>
      <c r="D39" s="1219">
        <v>0</v>
      </c>
      <c r="E39" s="1219">
        <v>0</v>
      </c>
      <c r="F39" s="1219">
        <v>0</v>
      </c>
      <c r="G39" s="1219">
        <v>0</v>
      </c>
      <c r="H39" s="1219">
        <v>0</v>
      </c>
      <c r="I39" s="1219">
        <v>0</v>
      </c>
      <c r="J39" s="1221"/>
    </row>
    <row r="40" spans="1:10" ht="24.95" customHeight="1" x14ac:dyDescent="0.25">
      <c r="A40" s="801"/>
      <c r="B40" s="810" t="s">
        <v>728</v>
      </c>
      <c r="C40" s="791"/>
      <c r="D40" s="1219">
        <v>0</v>
      </c>
      <c r="E40" s="1219">
        <v>0</v>
      </c>
      <c r="F40" s="1219">
        <v>0</v>
      </c>
      <c r="G40" s="1219">
        <v>0</v>
      </c>
      <c r="H40" s="1219">
        <v>0</v>
      </c>
      <c r="I40" s="1219">
        <v>0</v>
      </c>
      <c r="J40" s="1221"/>
    </row>
    <row r="41" spans="1:10" ht="24.95" customHeight="1" x14ac:dyDescent="0.3">
      <c r="A41" s="801"/>
      <c r="B41" s="810" t="s">
        <v>729</v>
      </c>
      <c r="C41" s="791"/>
      <c r="D41" s="1223">
        <v>-551974</v>
      </c>
      <c r="E41" s="1223">
        <v>62594</v>
      </c>
      <c r="F41" s="1223">
        <v>536513</v>
      </c>
      <c r="G41" s="1223">
        <v>0</v>
      </c>
      <c r="H41" s="1223">
        <v>0</v>
      </c>
      <c r="I41" s="1223">
        <v>0</v>
      </c>
      <c r="J41" s="1221"/>
    </row>
    <row r="42" spans="1:10" ht="24.95" customHeight="1" x14ac:dyDescent="0.25">
      <c r="A42" s="801"/>
      <c r="B42" s="810" t="s">
        <v>730</v>
      </c>
      <c r="C42" s="791"/>
      <c r="D42" s="1219"/>
      <c r="E42" s="1219"/>
      <c r="F42" s="1220"/>
      <c r="G42" s="1220"/>
      <c r="H42" s="1220"/>
      <c r="I42" s="1220"/>
      <c r="J42" s="1221"/>
    </row>
    <row r="43" spans="1:10" ht="24.95" customHeight="1" x14ac:dyDescent="0.25">
      <c r="A43" s="801"/>
      <c r="B43" s="810" t="s">
        <v>731</v>
      </c>
      <c r="C43" s="791"/>
      <c r="D43" s="1219"/>
      <c r="E43" s="1219"/>
      <c r="F43" s="1220"/>
      <c r="G43" s="1220"/>
      <c r="H43" s="1220"/>
      <c r="I43" s="1220"/>
      <c r="J43" s="1221"/>
    </row>
    <row r="44" spans="1:10" ht="24.95" customHeight="1" x14ac:dyDescent="0.25">
      <c r="A44" s="801"/>
      <c r="B44" s="810" t="s">
        <v>732</v>
      </c>
      <c r="C44" s="791"/>
      <c r="D44" s="1219">
        <v>759986</v>
      </c>
      <c r="E44" s="1219">
        <v>610838</v>
      </c>
      <c r="F44" s="1219">
        <v>57635975</v>
      </c>
      <c r="G44" s="1219">
        <v>5835898</v>
      </c>
      <c r="H44" s="1219">
        <v>1717991</v>
      </c>
      <c r="I44" s="1219">
        <v>4530602</v>
      </c>
      <c r="J44" s="1221"/>
    </row>
    <row r="45" spans="1:10" ht="24.95" customHeight="1" x14ac:dyDescent="0.25">
      <c r="A45" s="801"/>
      <c r="B45" s="810" t="s">
        <v>733</v>
      </c>
      <c r="C45" s="791"/>
      <c r="D45" s="1219">
        <v>0</v>
      </c>
      <c r="E45" s="1219"/>
      <c r="F45" s="1220"/>
      <c r="G45" s="1220"/>
      <c r="H45" s="1220"/>
      <c r="I45" s="1220"/>
      <c r="J45" s="1221"/>
    </row>
    <row r="46" spans="1:10" ht="24.95" customHeight="1" x14ac:dyDescent="0.3">
      <c r="A46" s="801"/>
      <c r="B46" s="810" t="s">
        <v>734</v>
      </c>
      <c r="C46" s="791"/>
      <c r="D46" s="1223">
        <v>759986</v>
      </c>
      <c r="E46" s="1223">
        <v>610838</v>
      </c>
      <c r="F46" s="1223">
        <v>57635975</v>
      </c>
      <c r="G46" s="1223">
        <v>5835898</v>
      </c>
      <c r="H46" s="1223">
        <v>1717991</v>
      </c>
      <c r="I46" s="1223">
        <v>4530602</v>
      </c>
      <c r="J46" s="1221"/>
    </row>
    <row r="47" spans="1:10" ht="24.95" customHeight="1" x14ac:dyDescent="0.3">
      <c r="A47" s="801"/>
      <c r="B47" s="810" t="s">
        <v>735</v>
      </c>
      <c r="C47" s="791"/>
      <c r="D47" s="1223">
        <v>208012</v>
      </c>
      <c r="E47" s="1223">
        <v>673432</v>
      </c>
      <c r="F47" s="1223">
        <v>58172488</v>
      </c>
      <c r="G47" s="1223">
        <v>5835898</v>
      </c>
      <c r="H47" s="1223">
        <v>1717991</v>
      </c>
      <c r="I47" s="1223">
        <v>4530602</v>
      </c>
      <c r="J47" s="1221"/>
    </row>
    <row r="48" spans="1:10" ht="30.75" customHeight="1" x14ac:dyDescent="0.3">
      <c r="A48" s="801">
        <v>7</v>
      </c>
      <c r="B48" s="805" t="s">
        <v>791</v>
      </c>
      <c r="C48" s="791"/>
      <c r="D48" s="1223">
        <v>-5907943</v>
      </c>
      <c r="E48" s="1223">
        <v>-2089272</v>
      </c>
      <c r="F48" s="1223">
        <v>52468680</v>
      </c>
      <c r="G48" s="1223">
        <v>8673913</v>
      </c>
      <c r="H48" s="1223">
        <v>8109031</v>
      </c>
      <c r="I48" s="1223">
        <v>12628896</v>
      </c>
      <c r="J48" s="1221"/>
    </row>
    <row r="49" spans="1:10" ht="24.95" customHeight="1" x14ac:dyDescent="0.25">
      <c r="A49" s="801">
        <v>8</v>
      </c>
      <c r="B49" s="810" t="s">
        <v>792</v>
      </c>
      <c r="C49" s="791"/>
      <c r="D49" s="1219">
        <v>0</v>
      </c>
      <c r="E49" s="1219"/>
      <c r="F49" s="1220"/>
      <c r="G49" s="1220"/>
      <c r="H49" s="1220"/>
      <c r="I49" s="1220"/>
      <c r="J49" s="1221"/>
    </row>
    <row r="50" spans="1:10" ht="32.25" customHeight="1" x14ac:dyDescent="0.3">
      <c r="A50" s="801"/>
      <c r="B50" s="805" t="s">
        <v>736</v>
      </c>
      <c r="C50" s="791"/>
      <c r="D50" s="1223">
        <v>-5907943</v>
      </c>
      <c r="E50" s="1223">
        <v>-2089272</v>
      </c>
      <c r="F50" s="1223">
        <v>52468680</v>
      </c>
      <c r="G50" s="1223">
        <v>8673913</v>
      </c>
      <c r="H50" s="1223">
        <v>8109031</v>
      </c>
      <c r="I50" s="1223">
        <v>12628896</v>
      </c>
      <c r="J50" s="1221"/>
    </row>
    <row r="51" spans="1:10" ht="24.95" customHeight="1" x14ac:dyDescent="0.3">
      <c r="A51" s="812" t="s">
        <v>779</v>
      </c>
      <c r="B51" s="809" t="s">
        <v>780</v>
      </c>
      <c r="C51" s="791"/>
      <c r="D51" s="1219"/>
      <c r="E51" s="1219"/>
      <c r="F51" s="1220"/>
      <c r="G51" s="1220"/>
      <c r="H51" s="1220"/>
      <c r="I51" s="1220"/>
      <c r="J51" s="1221"/>
    </row>
    <row r="52" spans="1:10" ht="24.95" customHeight="1" x14ac:dyDescent="0.25">
      <c r="A52" s="801"/>
      <c r="B52" s="810" t="s">
        <v>737</v>
      </c>
      <c r="C52" s="791"/>
      <c r="D52" s="1219"/>
      <c r="E52" s="1219"/>
      <c r="F52" s="1220"/>
      <c r="G52" s="1220"/>
      <c r="H52" s="1220"/>
      <c r="I52" s="1220"/>
      <c r="J52" s="1221"/>
    </row>
    <row r="53" spans="1:10" ht="24.95" customHeight="1" x14ac:dyDescent="0.25">
      <c r="A53" s="801"/>
      <c r="B53" s="810" t="s">
        <v>738</v>
      </c>
      <c r="C53" s="791"/>
      <c r="D53" s="1219">
        <v>0</v>
      </c>
      <c r="E53" s="1219">
        <v>0</v>
      </c>
      <c r="F53" s="1219">
        <v>0</v>
      </c>
      <c r="G53" s="1219">
        <v>0</v>
      </c>
      <c r="H53" s="1219">
        <v>0</v>
      </c>
      <c r="I53" s="1219">
        <v>0</v>
      </c>
      <c r="J53" s="1221"/>
    </row>
    <row r="54" spans="1:10" ht="24.95" customHeight="1" x14ac:dyDescent="0.25">
      <c r="A54" s="801"/>
      <c r="B54" s="810" t="s">
        <v>739</v>
      </c>
      <c r="C54" s="791"/>
      <c r="D54" s="1219">
        <v>0</v>
      </c>
      <c r="E54" s="1219">
        <v>0</v>
      </c>
      <c r="F54" s="1219">
        <v>0</v>
      </c>
      <c r="G54" s="1219">
        <v>0</v>
      </c>
      <c r="H54" s="1219">
        <v>0</v>
      </c>
      <c r="I54" s="1219">
        <v>0</v>
      </c>
      <c r="J54" s="1221"/>
    </row>
    <row r="55" spans="1:10" ht="24.95" customHeight="1" x14ac:dyDescent="0.25">
      <c r="A55" s="801"/>
      <c r="B55" s="810" t="s">
        <v>740</v>
      </c>
      <c r="C55" s="791"/>
      <c r="D55" s="1219">
        <v>38128050</v>
      </c>
      <c r="E55" s="1219">
        <v>33100223</v>
      </c>
      <c r="F55" s="1219">
        <v>7802101</v>
      </c>
      <c r="G55" s="1219">
        <v>1530428</v>
      </c>
      <c r="H55" s="1219">
        <v>50144894</v>
      </c>
      <c r="I55" s="1219">
        <v>16474612</v>
      </c>
      <c r="J55" s="1221"/>
    </row>
    <row r="56" spans="1:10" ht="24.95" customHeight="1" x14ac:dyDescent="0.3">
      <c r="A56" s="801"/>
      <c r="B56" s="810" t="s">
        <v>729</v>
      </c>
      <c r="C56" s="791"/>
      <c r="D56" s="1223">
        <v>38128050</v>
      </c>
      <c r="E56" s="1223">
        <v>33100223</v>
      </c>
      <c r="F56" s="1223">
        <v>7802101</v>
      </c>
      <c r="G56" s="1223">
        <v>1530428</v>
      </c>
      <c r="H56" s="1223">
        <v>50144894</v>
      </c>
      <c r="I56" s="1223">
        <v>16474612</v>
      </c>
      <c r="J56" s="1221"/>
    </row>
    <row r="57" spans="1:10" ht="24.95" customHeight="1" x14ac:dyDescent="0.25">
      <c r="A57" s="801"/>
      <c r="B57" s="810" t="s">
        <v>741</v>
      </c>
      <c r="C57" s="791"/>
      <c r="D57" s="1219"/>
      <c r="E57" s="1219"/>
      <c r="F57" s="1220"/>
      <c r="G57" s="1220"/>
      <c r="H57" s="1220"/>
      <c r="I57" s="1220"/>
      <c r="J57" s="1221"/>
    </row>
    <row r="58" spans="1:10" ht="24.95" customHeight="1" x14ac:dyDescent="0.25">
      <c r="A58" s="801"/>
      <c r="B58" s="810" t="s">
        <v>742</v>
      </c>
      <c r="C58" s="791"/>
      <c r="D58" s="1219">
        <v>0</v>
      </c>
      <c r="E58" s="1219">
        <v>0</v>
      </c>
      <c r="F58" s="1219">
        <v>0</v>
      </c>
      <c r="G58" s="1219">
        <v>0</v>
      </c>
      <c r="H58" s="1219">
        <v>0</v>
      </c>
      <c r="I58" s="1219">
        <v>0</v>
      </c>
      <c r="J58" s="1221"/>
    </row>
    <row r="59" spans="1:10" ht="24.95" customHeight="1" x14ac:dyDescent="0.25">
      <c r="A59" s="801"/>
      <c r="B59" s="810" t="s">
        <v>743</v>
      </c>
      <c r="C59" s="791"/>
      <c r="D59" s="1219">
        <v>0</v>
      </c>
      <c r="E59" s="1219">
        <v>0</v>
      </c>
      <c r="F59" s="1219">
        <v>0</v>
      </c>
      <c r="G59" s="1219">
        <v>0</v>
      </c>
      <c r="H59" s="1219">
        <v>0</v>
      </c>
      <c r="I59" s="1219">
        <v>0</v>
      </c>
      <c r="J59" s="1221"/>
    </row>
    <row r="60" spans="1:10" ht="24.95" customHeight="1" x14ac:dyDescent="0.25">
      <c r="A60" s="801"/>
      <c r="B60" s="810" t="s">
        <v>744</v>
      </c>
      <c r="C60" s="791"/>
      <c r="D60" s="1219">
        <v>-12244773</v>
      </c>
      <c r="E60" s="1219">
        <v>-2355108</v>
      </c>
      <c r="F60" s="1219">
        <v>-4669986</v>
      </c>
      <c r="G60" s="1219">
        <v>-8204341</v>
      </c>
      <c r="H60" s="1219">
        <v>-8103925</v>
      </c>
      <c r="I60" s="1219">
        <v>-8003508</v>
      </c>
      <c r="J60" s="1221"/>
    </row>
    <row r="61" spans="1:10" ht="24.95" customHeight="1" x14ac:dyDescent="0.3">
      <c r="A61" s="801"/>
      <c r="B61" s="810" t="s">
        <v>734</v>
      </c>
      <c r="C61" s="791"/>
      <c r="D61" s="1223">
        <v>-12244773</v>
      </c>
      <c r="E61" s="1223">
        <v>-2355108</v>
      </c>
      <c r="F61" s="1223">
        <v>-4669986</v>
      </c>
      <c r="G61" s="1223">
        <v>-8204341</v>
      </c>
      <c r="H61" s="1223">
        <v>-8103925</v>
      </c>
      <c r="I61" s="1223">
        <v>-8003508</v>
      </c>
      <c r="J61" s="1221"/>
    </row>
    <row r="62" spans="1:10" ht="24.95" customHeight="1" x14ac:dyDescent="0.3">
      <c r="A62" s="801"/>
      <c r="B62" s="810" t="s">
        <v>745</v>
      </c>
      <c r="C62" s="791"/>
      <c r="D62" s="1223">
        <v>25883277</v>
      </c>
      <c r="E62" s="1223">
        <v>30745115</v>
      </c>
      <c r="F62" s="1223">
        <v>3132115</v>
      </c>
      <c r="G62" s="1223">
        <v>-6673913</v>
      </c>
      <c r="H62" s="1223">
        <v>42040969</v>
      </c>
      <c r="I62" s="1223">
        <v>8471104</v>
      </c>
      <c r="J62" s="1221"/>
    </row>
    <row r="63" spans="1:10" ht="24.95" customHeight="1" x14ac:dyDescent="0.3">
      <c r="A63" s="812" t="s">
        <v>773</v>
      </c>
      <c r="B63" s="809" t="s">
        <v>778</v>
      </c>
      <c r="C63" s="791"/>
      <c r="D63" s="1219">
        <v>0</v>
      </c>
      <c r="E63" s="1219">
        <v>0</v>
      </c>
      <c r="F63" s="1219">
        <v>0</v>
      </c>
      <c r="G63" s="1219">
        <v>0</v>
      </c>
      <c r="H63" s="1220"/>
      <c r="I63" s="1220"/>
      <c r="J63" s="1221"/>
    </row>
    <row r="64" spans="1:10" ht="24.95" customHeight="1" x14ac:dyDescent="0.3">
      <c r="A64" s="812" t="s">
        <v>774</v>
      </c>
      <c r="B64" s="809" t="s">
        <v>777</v>
      </c>
      <c r="C64" s="791"/>
      <c r="D64" s="1223">
        <v>19975334</v>
      </c>
      <c r="E64" s="1223">
        <v>28655843</v>
      </c>
      <c r="F64" s="1223">
        <v>55600795</v>
      </c>
      <c r="G64" s="1223">
        <v>2000000</v>
      </c>
      <c r="H64" s="1223">
        <v>50150000</v>
      </c>
      <c r="I64" s="1223">
        <v>21100000</v>
      </c>
      <c r="J64" s="1221"/>
    </row>
    <row r="65" spans="1:10" ht="24.95" customHeight="1" x14ac:dyDescent="0.3">
      <c r="A65" s="812" t="s">
        <v>775</v>
      </c>
      <c r="B65" s="809" t="s">
        <v>776</v>
      </c>
      <c r="C65" s="791"/>
      <c r="D65" s="1219"/>
      <c r="E65" s="1219"/>
      <c r="F65" s="1220"/>
      <c r="G65" s="1220"/>
      <c r="H65" s="1220"/>
      <c r="I65" s="1220"/>
      <c r="J65" s="1221"/>
    </row>
    <row r="66" spans="1:10" ht="24.95" customHeight="1" x14ac:dyDescent="0.25">
      <c r="A66" s="801"/>
      <c r="B66" s="810" t="s">
        <v>746</v>
      </c>
      <c r="C66" s="791"/>
      <c r="D66" s="1219">
        <v>-18854100</v>
      </c>
      <c r="E66" s="1219">
        <v>-29043296</v>
      </c>
      <c r="F66" s="1219">
        <v>-55517121</v>
      </c>
      <c r="G66" s="1219">
        <v>0</v>
      </c>
      <c r="H66" s="1219">
        <v>-50000000</v>
      </c>
      <c r="I66" s="1219">
        <v>-20000000</v>
      </c>
      <c r="J66" s="1221"/>
    </row>
    <row r="67" spans="1:10" ht="24.95" customHeight="1" x14ac:dyDescent="0.25">
      <c r="A67" s="801"/>
      <c r="B67" s="810" t="s">
        <v>747</v>
      </c>
      <c r="C67" s="791"/>
      <c r="D67" s="1219">
        <v>0</v>
      </c>
      <c r="E67" s="1219">
        <v>0</v>
      </c>
      <c r="F67" s="1219">
        <v>0</v>
      </c>
      <c r="G67" s="1219">
        <v>0</v>
      </c>
      <c r="H67" s="1219">
        <v>0</v>
      </c>
      <c r="I67" s="1219">
        <v>0</v>
      </c>
      <c r="J67" s="1221"/>
    </row>
    <row r="68" spans="1:10" ht="24.95" customHeight="1" x14ac:dyDescent="0.25">
      <c r="A68" s="801"/>
      <c r="B68" s="810" t="s">
        <v>748</v>
      </c>
      <c r="C68" s="791"/>
      <c r="D68" s="1219">
        <v>0</v>
      </c>
      <c r="E68" s="1219">
        <v>0</v>
      </c>
      <c r="F68" s="1219">
        <v>0</v>
      </c>
      <c r="G68" s="1219">
        <v>0</v>
      </c>
      <c r="H68" s="1219">
        <v>0</v>
      </c>
      <c r="I68" s="1219">
        <v>0</v>
      </c>
      <c r="J68" s="1221"/>
    </row>
    <row r="69" spans="1:10" ht="24.95" customHeight="1" x14ac:dyDescent="0.25">
      <c r="A69" s="801"/>
      <c r="B69" s="810" t="s">
        <v>749</v>
      </c>
      <c r="C69" s="791"/>
      <c r="D69" s="1219">
        <v>0</v>
      </c>
      <c r="E69" s="1219">
        <v>0</v>
      </c>
      <c r="F69" s="1219">
        <v>0</v>
      </c>
      <c r="G69" s="1219">
        <v>0</v>
      </c>
      <c r="H69" s="1219">
        <v>0</v>
      </c>
      <c r="I69" s="1219">
        <v>0</v>
      </c>
      <c r="J69" s="1221"/>
    </row>
    <row r="70" spans="1:10" ht="24.95" customHeight="1" x14ac:dyDescent="0.3">
      <c r="A70" s="801"/>
      <c r="B70" s="810" t="s">
        <v>750</v>
      </c>
      <c r="C70" s="791"/>
      <c r="D70" s="1223">
        <v>-18854100</v>
      </c>
      <c r="E70" s="1223">
        <v>-29043296</v>
      </c>
      <c r="F70" s="1223">
        <v>-55517121</v>
      </c>
      <c r="G70" s="1223">
        <v>0</v>
      </c>
      <c r="H70" s="1223">
        <v>-50000000</v>
      </c>
      <c r="I70" s="1223">
        <v>-20000000</v>
      </c>
      <c r="J70" s="1221"/>
    </row>
    <row r="71" spans="1:10" ht="24.95" customHeight="1" x14ac:dyDescent="0.3">
      <c r="A71" s="812" t="s">
        <v>760</v>
      </c>
      <c r="B71" s="809" t="s">
        <v>766</v>
      </c>
      <c r="C71" s="791"/>
      <c r="D71" s="1219">
        <v>0</v>
      </c>
      <c r="E71" s="1219">
        <v>0</v>
      </c>
      <c r="F71" s="1219">
        <v>0</v>
      </c>
      <c r="G71" s="1219">
        <v>0</v>
      </c>
      <c r="H71" s="1219">
        <v>0</v>
      </c>
      <c r="I71" s="1219">
        <v>0</v>
      </c>
      <c r="J71" s="1221"/>
    </row>
    <row r="72" spans="1:10" ht="24.95" customHeight="1" x14ac:dyDescent="0.3">
      <c r="A72" s="812" t="s">
        <v>761</v>
      </c>
      <c r="B72" s="809" t="s">
        <v>767</v>
      </c>
      <c r="C72" s="791"/>
      <c r="D72" s="1219">
        <v>0</v>
      </c>
      <c r="E72" s="1219">
        <v>0</v>
      </c>
      <c r="F72" s="1219">
        <v>0</v>
      </c>
      <c r="G72" s="1219">
        <v>0</v>
      </c>
      <c r="H72" s="1219">
        <v>0</v>
      </c>
      <c r="I72" s="1219">
        <v>0</v>
      </c>
      <c r="J72" s="1221"/>
    </row>
    <row r="73" spans="1:10" ht="24.95" customHeight="1" x14ac:dyDescent="0.3">
      <c r="A73" s="812" t="s">
        <v>762</v>
      </c>
      <c r="B73" s="809" t="s">
        <v>768</v>
      </c>
      <c r="C73" s="791"/>
      <c r="D73" s="1219">
        <v>0</v>
      </c>
      <c r="E73" s="1219">
        <v>0</v>
      </c>
      <c r="F73" s="1219">
        <v>0</v>
      </c>
      <c r="G73" s="1219">
        <v>0</v>
      </c>
      <c r="H73" s="1219">
        <v>0</v>
      </c>
      <c r="I73" s="1219">
        <v>0</v>
      </c>
      <c r="J73" s="1221"/>
    </row>
    <row r="74" spans="1:10" ht="24.95" customHeight="1" x14ac:dyDescent="0.3">
      <c r="A74" s="812" t="s">
        <v>763</v>
      </c>
      <c r="B74" s="809" t="s">
        <v>769</v>
      </c>
      <c r="C74" s="791"/>
      <c r="D74" s="1219">
        <v>0</v>
      </c>
      <c r="E74" s="1219">
        <v>0</v>
      </c>
      <c r="F74" s="1219">
        <v>0</v>
      </c>
      <c r="G74" s="1219">
        <v>0</v>
      </c>
      <c r="H74" s="1219">
        <v>0</v>
      </c>
      <c r="I74" s="1219">
        <v>0</v>
      </c>
      <c r="J74" s="1221"/>
    </row>
    <row r="75" spans="1:10" ht="24.95" customHeight="1" x14ac:dyDescent="0.3">
      <c r="A75" s="812" t="s">
        <v>681</v>
      </c>
      <c r="B75" s="809" t="s">
        <v>770</v>
      </c>
      <c r="C75" s="791"/>
      <c r="D75" s="1223">
        <v>1121234</v>
      </c>
      <c r="E75" s="1223">
        <v>-387453</v>
      </c>
      <c r="F75" s="1223">
        <v>83674</v>
      </c>
      <c r="G75" s="1223">
        <v>2000000</v>
      </c>
      <c r="H75" s="1223">
        <v>150000</v>
      </c>
      <c r="I75" s="1223">
        <v>1100000</v>
      </c>
      <c r="J75" s="1221"/>
    </row>
    <row r="76" spans="1:10" ht="24.95" customHeight="1" x14ac:dyDescent="0.3">
      <c r="A76" s="812" t="s">
        <v>764</v>
      </c>
      <c r="B76" s="809" t="s">
        <v>771</v>
      </c>
      <c r="C76" s="791"/>
      <c r="D76" s="1219">
        <v>182545</v>
      </c>
      <c r="E76" s="1219">
        <v>1303779</v>
      </c>
      <c r="F76" s="1219">
        <v>916326</v>
      </c>
      <c r="G76" s="1219">
        <v>1000000</v>
      </c>
      <c r="H76" s="1219">
        <v>3000000</v>
      </c>
      <c r="I76" s="1219">
        <v>3150000</v>
      </c>
      <c r="J76" s="1221"/>
    </row>
    <row r="77" spans="1:10" ht="24.95" customHeight="1" x14ac:dyDescent="0.3">
      <c r="A77" s="812" t="s">
        <v>765</v>
      </c>
      <c r="B77" s="809" t="s">
        <v>772</v>
      </c>
      <c r="C77" s="791"/>
      <c r="D77" s="1223">
        <v>1303779</v>
      </c>
      <c r="E77" s="1223">
        <v>916326</v>
      </c>
      <c r="F77" s="1223">
        <v>1000000</v>
      </c>
      <c r="G77" s="1223">
        <v>3000000</v>
      </c>
      <c r="H77" s="1223">
        <v>3150000</v>
      </c>
      <c r="I77" s="1223">
        <v>4250000</v>
      </c>
      <c r="J77" s="1221"/>
    </row>
    <row r="78" spans="1:10" x14ac:dyDescent="0.25">
      <c r="A78" s="1496" t="s">
        <v>813</v>
      </c>
      <c r="B78" s="1496"/>
      <c r="C78" s="1496"/>
      <c r="D78" s="1496"/>
      <c r="E78" s="1496"/>
      <c r="F78" s="1496"/>
      <c r="G78" s="1496"/>
      <c r="H78" s="1496"/>
      <c r="I78" s="1496"/>
      <c r="J78" s="1497"/>
    </row>
    <row r="79" spans="1:10" x14ac:dyDescent="0.25">
      <c r="A79" s="1498"/>
      <c r="B79" s="1498"/>
      <c r="C79" s="1498"/>
      <c r="D79" s="1498"/>
      <c r="E79" s="1498"/>
      <c r="F79" s="1498"/>
      <c r="G79" s="1498"/>
      <c r="H79" s="1498"/>
      <c r="I79" s="1498"/>
      <c r="J79" s="1499"/>
    </row>
  </sheetData>
  <mergeCells count="7">
    <mergeCell ref="A78:J79"/>
    <mergeCell ref="J8:J9"/>
    <mergeCell ref="B2:D2"/>
    <mergeCell ref="B4:D4"/>
    <mergeCell ref="A8:A9"/>
    <mergeCell ref="B8:B9"/>
    <mergeCell ref="C8:C9"/>
  </mergeCells>
  <pageMargins left="0.74803149606299213" right="0.74803149606299213" top="0.98425196850393704" bottom="0.98425196850393704" header="0.51181102362204722" footer="0.51181102362204722"/>
  <pageSetup paperSize="9" scale="37" orientation="portrait" horizontalDpi="1200" verticalDpi="1200" r:id="rId1"/>
  <headerFooter alignWithMargins="0">
    <oddHeader>&amp;C&amp;A</oddHeader>
    <oddFooter>&amp;C&amp;P/&amp;P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2:K32"/>
  <sheetViews>
    <sheetView workbookViewId="0">
      <selection activeCell="G15" sqref="G15"/>
    </sheetView>
  </sheetViews>
  <sheetFormatPr defaultRowHeight="12.75" x14ac:dyDescent="0.2"/>
  <cols>
    <col min="1" max="1" width="11.1640625" customWidth="1"/>
    <col min="2" max="2" width="47.83203125" bestFit="1" customWidth="1"/>
    <col min="3" max="3" width="16.83203125" customWidth="1"/>
    <col min="4" max="4" width="19.33203125" customWidth="1"/>
    <col min="5" max="5" width="25" customWidth="1"/>
    <col min="8" max="8" width="11.33203125" customWidth="1"/>
    <col min="9" max="9" width="47" customWidth="1"/>
    <col min="10" max="10" width="19.33203125" customWidth="1"/>
    <col min="11" max="11" width="22.6640625" customWidth="1"/>
  </cols>
  <sheetData>
    <row r="2" spans="1:11" ht="18.75" x14ac:dyDescent="0.3">
      <c r="A2" s="883" t="s">
        <v>902</v>
      </c>
      <c r="B2" s="883" t="s">
        <v>35</v>
      </c>
      <c r="C2" s="883" t="s">
        <v>466</v>
      </c>
      <c r="D2" s="883" t="s">
        <v>192</v>
      </c>
      <c r="E2" s="883" t="s">
        <v>901</v>
      </c>
      <c r="H2" s="883"/>
      <c r="I2" s="883"/>
      <c r="J2" s="883"/>
      <c r="K2" s="883"/>
    </row>
    <row r="3" spans="1:11" ht="16.5" x14ac:dyDescent="0.3">
      <c r="A3" s="801">
        <v>1</v>
      </c>
      <c r="B3" s="810" t="s">
        <v>617</v>
      </c>
      <c r="C3" s="882" t="s">
        <v>923</v>
      </c>
      <c r="D3" s="882" t="s">
        <v>923</v>
      </c>
      <c r="E3" s="882" t="s">
        <v>923</v>
      </c>
      <c r="H3" s="801"/>
      <c r="I3" s="810"/>
      <c r="J3" s="882"/>
      <c r="K3" s="882"/>
    </row>
    <row r="4" spans="1:11" ht="15.75" x14ac:dyDescent="0.25">
      <c r="A4" s="801">
        <v>2</v>
      </c>
      <c r="B4" s="810" t="s">
        <v>903</v>
      </c>
      <c r="C4" s="881"/>
      <c r="D4" s="881"/>
      <c r="E4" s="810"/>
      <c r="H4" s="801"/>
      <c r="I4" s="810"/>
      <c r="J4" s="881"/>
      <c r="K4" s="810"/>
    </row>
    <row r="5" spans="1:11" ht="15.75" x14ac:dyDescent="0.25">
      <c r="A5" s="801">
        <v>3</v>
      </c>
      <c r="B5" s="810" t="s">
        <v>904</v>
      </c>
      <c r="C5" s="881"/>
      <c r="D5" s="881"/>
      <c r="E5" s="810"/>
      <c r="H5" s="801"/>
      <c r="I5" s="810"/>
      <c r="J5" s="881"/>
      <c r="K5" s="810"/>
    </row>
    <row r="6" spans="1:11" ht="15.75" x14ac:dyDescent="0.25">
      <c r="A6" s="801">
        <v>4</v>
      </c>
      <c r="B6" s="810" t="s">
        <v>905</v>
      </c>
      <c r="C6" s="881"/>
      <c r="D6" s="881"/>
      <c r="E6" s="881"/>
      <c r="H6" s="801"/>
      <c r="I6" s="810"/>
      <c r="J6" s="881"/>
      <c r="K6" s="881"/>
    </row>
    <row r="7" spans="1:11" ht="15.75" x14ac:dyDescent="0.25">
      <c r="A7" s="801">
        <v>5</v>
      </c>
      <c r="B7" s="810" t="s">
        <v>906</v>
      </c>
      <c r="C7" s="881"/>
      <c r="D7" s="881"/>
      <c r="E7" s="810"/>
      <c r="H7" s="801"/>
      <c r="I7" s="810"/>
      <c r="J7" s="881"/>
      <c r="K7" s="810"/>
    </row>
    <row r="8" spans="1:11" ht="15.75" x14ac:dyDescent="0.25">
      <c r="A8" s="801">
        <v>6</v>
      </c>
      <c r="B8" s="810" t="s">
        <v>907</v>
      </c>
      <c r="C8" s="881"/>
      <c r="D8" s="881"/>
      <c r="E8" s="810"/>
      <c r="H8" s="801"/>
      <c r="I8" s="810"/>
      <c r="J8" s="881"/>
      <c r="K8" s="810"/>
    </row>
    <row r="9" spans="1:11" ht="15.75" x14ac:dyDescent="0.25">
      <c r="A9" s="801">
        <v>7</v>
      </c>
      <c r="B9" s="810" t="s">
        <v>908</v>
      </c>
      <c r="C9" s="881"/>
      <c r="D9" s="881"/>
      <c r="E9" s="810"/>
      <c r="H9" s="801"/>
      <c r="I9" s="810"/>
      <c r="J9" s="881"/>
      <c r="K9" s="810"/>
    </row>
    <row r="10" spans="1:11" ht="15.75" x14ac:dyDescent="0.25">
      <c r="A10" s="801">
        <v>8</v>
      </c>
      <c r="B10" s="810" t="s">
        <v>909</v>
      </c>
      <c r="C10" s="881"/>
      <c r="D10" s="881"/>
      <c r="E10" s="810"/>
      <c r="H10" s="801"/>
      <c r="I10" s="810"/>
      <c r="J10" s="881"/>
      <c r="K10" s="810"/>
    </row>
    <row r="11" spans="1:11" ht="15.75" x14ac:dyDescent="0.25">
      <c r="A11" s="801">
        <v>9</v>
      </c>
      <c r="B11" s="810" t="s">
        <v>292</v>
      </c>
      <c r="C11" s="881"/>
      <c r="D11" s="881"/>
      <c r="E11" s="810"/>
      <c r="H11" s="801"/>
      <c r="I11" s="810"/>
      <c r="J11" s="881"/>
      <c r="K11" s="810"/>
    </row>
    <row r="12" spans="1:11" ht="15.75" x14ac:dyDescent="0.25">
      <c r="A12" s="801">
        <v>10</v>
      </c>
      <c r="B12" s="810" t="s">
        <v>910</v>
      </c>
      <c r="C12" s="884"/>
      <c r="D12" s="881"/>
      <c r="E12" s="810"/>
      <c r="H12" s="801"/>
      <c r="I12" s="810"/>
      <c r="J12" s="881"/>
      <c r="K12" s="810"/>
    </row>
    <row r="13" spans="1:11" ht="15.75" x14ac:dyDescent="0.25">
      <c r="A13" s="801">
        <v>11</v>
      </c>
      <c r="B13" s="810" t="s">
        <v>186</v>
      </c>
      <c r="C13" s="881"/>
      <c r="D13" s="881"/>
      <c r="E13" s="881"/>
      <c r="H13" s="801"/>
      <c r="I13" s="810"/>
      <c r="J13" s="881"/>
      <c r="K13" s="881"/>
    </row>
    <row r="14" spans="1:11" ht="15.75" x14ac:dyDescent="0.25">
      <c r="A14" s="801">
        <v>12</v>
      </c>
      <c r="B14" s="810" t="s">
        <v>911</v>
      </c>
      <c r="C14" s="881"/>
      <c r="D14" s="881"/>
      <c r="E14" s="881"/>
      <c r="H14" s="801"/>
      <c r="I14" s="810"/>
      <c r="J14" s="881"/>
      <c r="K14" s="881"/>
    </row>
    <row r="20" spans="1:11" ht="18.75" x14ac:dyDescent="0.3">
      <c r="A20" s="883"/>
      <c r="B20" s="883"/>
      <c r="C20" s="883"/>
      <c r="D20" s="883"/>
      <c r="E20" s="883"/>
      <c r="H20" s="883"/>
      <c r="I20" s="883"/>
      <c r="J20" s="883"/>
      <c r="K20" s="883"/>
    </row>
    <row r="21" spans="1:11" ht="16.5" x14ac:dyDescent="0.3">
      <c r="A21" s="801"/>
      <c r="B21" s="810"/>
      <c r="C21" s="882"/>
      <c r="D21" s="882"/>
      <c r="E21" s="882"/>
      <c r="H21" s="801"/>
      <c r="I21" s="810"/>
      <c r="J21" s="882"/>
      <c r="K21" s="882"/>
    </row>
    <row r="22" spans="1:11" ht="15.75" x14ac:dyDescent="0.25">
      <c r="A22" s="801"/>
      <c r="B22" s="810"/>
      <c r="C22" s="881"/>
      <c r="D22" s="881"/>
      <c r="E22" s="810"/>
      <c r="H22" s="801"/>
      <c r="I22" s="810"/>
      <c r="J22" s="881"/>
      <c r="K22" s="810"/>
    </row>
    <row r="23" spans="1:11" ht="15.75" x14ac:dyDescent="0.25">
      <c r="A23" s="801"/>
      <c r="B23" s="810"/>
      <c r="C23" s="881"/>
      <c r="D23" s="881"/>
      <c r="E23" s="810"/>
      <c r="H23" s="801"/>
      <c r="I23" s="810"/>
      <c r="J23" s="881"/>
      <c r="K23" s="810"/>
    </row>
    <row r="24" spans="1:11" ht="15.75" x14ac:dyDescent="0.25">
      <c r="A24" s="801"/>
      <c r="B24" s="810"/>
      <c r="C24" s="881"/>
      <c r="D24" s="881"/>
      <c r="E24" s="881"/>
      <c r="H24" s="801"/>
      <c r="I24" s="810"/>
      <c r="J24" s="881"/>
      <c r="K24" s="881"/>
    </row>
    <row r="25" spans="1:11" ht="15.75" x14ac:dyDescent="0.25">
      <c r="A25" s="801"/>
      <c r="B25" s="810"/>
      <c r="C25" s="881"/>
      <c r="D25" s="881"/>
      <c r="E25" s="810"/>
      <c r="H25" s="801"/>
      <c r="I25" s="810"/>
      <c r="J25" s="881"/>
      <c r="K25" s="810"/>
    </row>
    <row r="26" spans="1:11" ht="15.75" x14ac:dyDescent="0.25">
      <c r="A26" s="801"/>
      <c r="B26" s="810"/>
      <c r="C26" s="881"/>
      <c r="D26" s="881"/>
      <c r="E26" s="810"/>
      <c r="H26" s="801"/>
      <c r="I26" s="810"/>
      <c r="J26" s="881"/>
      <c r="K26" s="810"/>
    </row>
    <row r="27" spans="1:11" ht="15.75" x14ac:dyDescent="0.25">
      <c r="A27" s="801"/>
      <c r="B27" s="810"/>
      <c r="C27" s="881"/>
      <c r="D27" s="881"/>
      <c r="E27" s="810"/>
      <c r="H27" s="801"/>
      <c r="I27" s="810"/>
      <c r="J27" s="881"/>
      <c r="K27" s="810"/>
    </row>
    <row r="28" spans="1:11" ht="15.75" x14ac:dyDescent="0.25">
      <c r="A28" s="801"/>
      <c r="B28" s="810"/>
      <c r="C28" s="881"/>
      <c r="D28" s="881"/>
      <c r="E28" s="810"/>
      <c r="H28" s="801"/>
      <c r="I28" s="810"/>
      <c r="J28" s="881"/>
      <c r="K28" s="810"/>
    </row>
    <row r="29" spans="1:11" ht="15.75" x14ac:dyDescent="0.25">
      <c r="A29" s="801"/>
      <c r="B29" s="810"/>
      <c r="C29" s="881"/>
      <c r="D29" s="881"/>
      <c r="E29" s="810"/>
      <c r="H29" s="801"/>
      <c r="I29" s="810"/>
      <c r="J29" s="881"/>
      <c r="K29" s="810"/>
    </row>
    <row r="30" spans="1:11" ht="15.75" x14ac:dyDescent="0.25">
      <c r="A30" s="801"/>
      <c r="B30" s="810"/>
      <c r="C30" s="884"/>
      <c r="D30" s="881"/>
      <c r="E30" s="810"/>
      <c r="H30" s="801"/>
      <c r="I30" s="810"/>
      <c r="J30" s="881"/>
      <c r="K30" s="810"/>
    </row>
    <row r="31" spans="1:11" ht="15.75" x14ac:dyDescent="0.25">
      <c r="A31" s="801"/>
      <c r="B31" s="810"/>
      <c r="C31" s="881"/>
      <c r="D31" s="881"/>
      <c r="E31" s="881"/>
      <c r="H31" s="801"/>
      <c r="I31" s="810"/>
      <c r="J31" s="881"/>
      <c r="K31" s="881"/>
    </row>
    <row r="32" spans="1:11" ht="15.75" x14ac:dyDescent="0.25">
      <c r="A32" s="801"/>
      <c r="B32" s="810"/>
      <c r="C32" s="881"/>
      <c r="D32" s="881"/>
      <c r="E32" s="881"/>
      <c r="H32" s="801"/>
      <c r="I32" s="810"/>
      <c r="J32" s="881"/>
      <c r="K32" s="88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45"/>
  <sheetViews>
    <sheetView topLeftCell="A42" zoomScale="70" zoomScaleNormal="70" zoomScaleSheetLayoutView="77" workbookViewId="0">
      <selection activeCell="C11" sqref="C11:Y62"/>
    </sheetView>
  </sheetViews>
  <sheetFormatPr defaultRowHeight="15.75" x14ac:dyDescent="0.25"/>
  <cols>
    <col min="1" max="1" width="6.5" style="204" customWidth="1"/>
    <col min="2" max="2" width="68.1640625" style="200" customWidth="1"/>
    <col min="3" max="3" width="22.83203125" style="200" customWidth="1"/>
    <col min="4" max="4" width="24.83203125" style="200" customWidth="1"/>
    <col min="5" max="5" width="26.33203125" style="200" customWidth="1"/>
    <col min="6" max="6" width="30.1640625" style="200" customWidth="1"/>
    <col min="7" max="7" width="0.1640625" style="200" customWidth="1"/>
    <col min="8" max="8" width="31.83203125" style="200" customWidth="1"/>
    <col min="9" max="9" width="24.83203125" style="200" customWidth="1"/>
    <col min="10" max="10" width="19.6640625" style="200" customWidth="1"/>
    <col min="11" max="11" width="22.33203125" style="200" customWidth="1"/>
    <col min="12" max="12" width="17.83203125" style="200" hidden="1" customWidth="1"/>
    <col min="13" max="13" width="20.1640625" style="200" hidden="1" customWidth="1"/>
    <col min="14" max="17" width="17.83203125" style="200" hidden="1" customWidth="1"/>
    <col min="18" max="18" width="17.33203125" style="200" hidden="1" customWidth="1"/>
    <col min="19" max="19" width="13.5" style="200" hidden="1" customWidth="1"/>
    <col min="20" max="20" width="15" style="200" hidden="1" customWidth="1"/>
    <col min="21" max="21" width="13" style="200" hidden="1" customWidth="1"/>
    <col min="22" max="22" width="16.83203125" style="200" hidden="1" customWidth="1"/>
    <col min="23" max="23" width="25.5" style="200" hidden="1" customWidth="1"/>
    <col min="24" max="24" width="23.83203125" style="200" hidden="1" customWidth="1"/>
    <col min="25" max="25" width="20.5" style="200" customWidth="1"/>
    <col min="26" max="16384" width="9.33203125" style="201"/>
  </cols>
  <sheetData>
    <row r="1" spans="1:25" ht="19.5" thickBot="1" x14ac:dyDescent="0.3">
      <c r="A1" s="197"/>
      <c r="B1" s="198" t="s">
        <v>301</v>
      </c>
      <c r="C1" s="199"/>
      <c r="D1" s="199"/>
      <c r="E1" s="199"/>
      <c r="F1" s="199"/>
      <c r="M1" s="199"/>
    </row>
    <row r="2" spans="1:25" ht="16.5" thickBot="1" x14ac:dyDescent="0.3">
      <c r="A2" s="197"/>
      <c r="M2" s="201"/>
      <c r="V2" s="202"/>
    </row>
    <row r="3" spans="1:25" ht="18.75" x14ac:dyDescent="0.3">
      <c r="A3" s="197"/>
      <c r="B3" s="1039" t="s">
        <v>70</v>
      </c>
      <c r="C3" s="203"/>
      <c r="D3" s="203"/>
      <c r="E3" s="203"/>
      <c r="F3" s="203"/>
      <c r="M3" s="203"/>
    </row>
    <row r="4" spans="1:25" x14ac:dyDescent="0.25">
      <c r="B4" s="209" t="s">
        <v>430</v>
      </c>
      <c r="C4" s="1037" t="s">
        <v>924</v>
      </c>
      <c r="D4" s="161"/>
      <c r="E4" s="161"/>
    </row>
    <row r="5" spans="1:25" x14ac:dyDescent="0.25">
      <c r="B5" s="209" t="s">
        <v>222</v>
      </c>
      <c r="C5" s="1037" t="s">
        <v>924</v>
      </c>
      <c r="D5" s="161"/>
      <c r="E5" s="161"/>
      <c r="M5" s="201"/>
    </row>
    <row r="6" spans="1:25" ht="16.5" x14ac:dyDescent="0.3">
      <c r="B6" s="201"/>
      <c r="F6" s="205"/>
      <c r="I6" s="1243"/>
      <c r="J6" s="1243"/>
      <c r="M6" s="1243"/>
      <c r="N6" s="1243"/>
      <c r="O6" s="970"/>
      <c r="P6" s="970"/>
      <c r="Q6" s="970"/>
      <c r="S6" s="1243"/>
      <c r="T6" s="1243"/>
      <c r="Y6" s="282"/>
    </row>
    <row r="7" spans="1:25" ht="31.5" thickBot="1" x14ac:dyDescent="0.5">
      <c r="A7" s="201"/>
      <c r="B7" s="880" t="s">
        <v>957</v>
      </c>
      <c r="C7" s="670"/>
      <c r="D7" s="670"/>
      <c r="E7" s="670"/>
      <c r="F7" s="670"/>
      <c r="G7" s="670"/>
      <c r="H7" s="856"/>
      <c r="I7" s="670"/>
      <c r="J7" s="670"/>
      <c r="K7" s="670"/>
      <c r="L7" s="670"/>
      <c r="M7" s="670"/>
      <c r="N7" s="670"/>
      <c r="O7" s="670"/>
      <c r="P7" s="670"/>
      <c r="Q7" s="670"/>
      <c r="R7" s="670"/>
      <c r="S7" s="670"/>
      <c r="T7" s="670"/>
      <c r="U7" s="670"/>
      <c r="V7" s="704"/>
      <c r="X7" s="704"/>
      <c r="Y7" s="1038" t="s">
        <v>958</v>
      </c>
    </row>
    <row r="8" spans="1:25" s="206" customFormat="1" ht="97.5" customHeight="1" x14ac:dyDescent="0.2">
      <c r="A8" s="979" t="s">
        <v>34</v>
      </c>
      <c r="B8" s="980" t="s">
        <v>35</v>
      </c>
      <c r="C8" s="980" t="s">
        <v>478</v>
      </c>
      <c r="D8" s="980" t="s">
        <v>95</v>
      </c>
      <c r="E8" s="980" t="s">
        <v>104</v>
      </c>
      <c r="F8" s="980" t="s">
        <v>797</v>
      </c>
      <c r="G8" s="980" t="s">
        <v>96</v>
      </c>
      <c r="H8" s="980" t="s">
        <v>830</v>
      </c>
      <c r="I8" s="980" t="s">
        <v>97</v>
      </c>
      <c r="J8" s="980" t="s">
        <v>248</v>
      </c>
      <c r="K8" s="980" t="s">
        <v>53</v>
      </c>
      <c r="L8" s="980" t="s">
        <v>98</v>
      </c>
      <c r="M8" s="980" t="s">
        <v>479</v>
      </c>
      <c r="N8" s="980" t="s">
        <v>99</v>
      </c>
      <c r="O8" s="980" t="s">
        <v>266</v>
      </c>
      <c r="P8" s="980" t="s">
        <v>267</v>
      </c>
      <c r="Q8" s="980" t="s">
        <v>268</v>
      </c>
      <c r="R8" s="980" t="s">
        <v>100</v>
      </c>
      <c r="S8" s="980" t="s">
        <v>269</v>
      </c>
      <c r="T8" s="980" t="s">
        <v>71</v>
      </c>
      <c r="U8" s="980" t="s">
        <v>101</v>
      </c>
      <c r="V8" s="980" t="s">
        <v>102</v>
      </c>
      <c r="W8" s="980" t="s">
        <v>270</v>
      </c>
      <c r="X8" s="980" t="s">
        <v>103</v>
      </c>
      <c r="Y8" s="234" t="s">
        <v>36</v>
      </c>
    </row>
    <row r="9" spans="1:25" s="207" customFormat="1" ht="16.5" thickBot="1" x14ac:dyDescent="0.25">
      <c r="A9" s="235"/>
      <c r="B9" s="236"/>
      <c r="C9" s="236"/>
      <c r="D9" s="237"/>
      <c r="E9" s="236" t="s">
        <v>105</v>
      </c>
      <c r="F9" s="236" t="s">
        <v>9</v>
      </c>
      <c r="G9" s="236"/>
      <c r="H9" s="236"/>
      <c r="I9" s="236"/>
      <c r="J9" s="236"/>
      <c r="K9" s="236" t="s">
        <v>340</v>
      </c>
      <c r="L9" s="236" t="s">
        <v>72</v>
      </c>
      <c r="M9" s="236"/>
      <c r="N9" s="237"/>
      <c r="O9" s="237"/>
      <c r="P9" s="237"/>
      <c r="Q9" s="237"/>
      <c r="R9" s="236"/>
      <c r="S9" s="236"/>
      <c r="T9" s="236" t="s">
        <v>341</v>
      </c>
      <c r="U9" s="236"/>
      <c r="V9" s="237"/>
      <c r="W9" s="236" t="s">
        <v>342</v>
      </c>
      <c r="X9" s="236"/>
      <c r="Y9" s="238"/>
    </row>
    <row r="10" spans="1:25" s="208" customFormat="1" ht="17.25" thickBot="1" x14ac:dyDescent="0.35">
      <c r="A10" s="239">
        <v>1</v>
      </c>
      <c r="B10" s="240">
        <v>2</v>
      </c>
      <c r="C10" s="240">
        <v>3</v>
      </c>
      <c r="D10" s="240">
        <v>4</v>
      </c>
      <c r="E10" s="240">
        <v>5</v>
      </c>
      <c r="F10" s="215">
        <v>6</v>
      </c>
      <c r="G10" s="240">
        <v>7</v>
      </c>
      <c r="H10" s="240">
        <v>8</v>
      </c>
      <c r="I10" s="240">
        <v>9</v>
      </c>
      <c r="J10" s="240">
        <v>10</v>
      </c>
      <c r="K10" s="240">
        <v>11</v>
      </c>
      <c r="L10" s="240">
        <v>12</v>
      </c>
      <c r="M10" s="240">
        <v>13</v>
      </c>
      <c r="N10" s="240">
        <v>14</v>
      </c>
      <c r="O10" s="240">
        <v>15</v>
      </c>
      <c r="P10" s="240">
        <v>16</v>
      </c>
      <c r="Q10" s="240">
        <v>17</v>
      </c>
      <c r="R10" s="240">
        <v>18</v>
      </c>
      <c r="S10" s="240">
        <v>19</v>
      </c>
      <c r="T10" s="240">
        <v>20</v>
      </c>
      <c r="U10" s="240">
        <v>21</v>
      </c>
      <c r="V10" s="240">
        <v>22</v>
      </c>
      <c r="W10" s="240">
        <v>23</v>
      </c>
      <c r="X10" s="240">
        <v>24</v>
      </c>
      <c r="Y10" s="240">
        <v>25</v>
      </c>
    </row>
    <row r="11" spans="1:25" ht="18.75" x14ac:dyDescent="0.3">
      <c r="A11" s="241" t="s">
        <v>38</v>
      </c>
      <c r="B11" s="671" t="s">
        <v>50</v>
      </c>
      <c r="C11" s="82"/>
      <c r="D11" s="82"/>
      <c r="E11" s="82"/>
      <c r="F11" s="82"/>
      <c r="G11" s="242"/>
      <c r="H11" s="242"/>
      <c r="I11" s="79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3"/>
    </row>
    <row r="12" spans="1:25" ht="18.75" x14ac:dyDescent="0.3">
      <c r="A12" s="244"/>
      <c r="B12" s="245" t="s">
        <v>60</v>
      </c>
      <c r="C12" s="82"/>
      <c r="D12" s="82"/>
      <c r="E12" s="82"/>
      <c r="F12" s="82"/>
      <c r="G12" s="247"/>
      <c r="H12" s="247"/>
      <c r="I12" s="79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8"/>
    </row>
    <row r="13" spans="1:25" ht="18.75" x14ac:dyDescent="0.3">
      <c r="A13" s="244"/>
      <c r="B13" s="672" t="s">
        <v>61</v>
      </c>
      <c r="C13" s="82"/>
      <c r="D13" s="82"/>
      <c r="E13" s="82"/>
      <c r="F13" s="82"/>
      <c r="G13" s="247"/>
      <c r="H13" s="247"/>
      <c r="I13" s="79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8"/>
    </row>
    <row r="14" spans="1:25" ht="18.75" x14ac:dyDescent="0.3">
      <c r="A14" s="244"/>
      <c r="B14" s="672" t="s">
        <v>828</v>
      </c>
      <c r="C14" s="82"/>
      <c r="D14" s="82"/>
      <c r="E14" s="82"/>
      <c r="F14" s="82"/>
      <c r="G14" s="247"/>
      <c r="H14" s="247"/>
      <c r="I14" s="79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8"/>
    </row>
    <row r="15" spans="1:25" ht="18.75" x14ac:dyDescent="0.3">
      <c r="A15" s="244">
        <v>1</v>
      </c>
      <c r="B15" s="672" t="s">
        <v>879</v>
      </c>
      <c r="C15" s="82">
        <v>30</v>
      </c>
      <c r="D15" s="82">
        <v>30</v>
      </c>
      <c r="E15" s="82">
        <v>1595</v>
      </c>
      <c r="F15" s="82">
        <v>2.6796000000000002</v>
      </c>
      <c r="G15" s="247"/>
      <c r="H15" s="79">
        <v>0.17226</v>
      </c>
      <c r="I15" s="79">
        <v>1.6077600000000001</v>
      </c>
      <c r="J15" s="247"/>
      <c r="K15" s="879">
        <v>1.7800200000000002</v>
      </c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8"/>
    </row>
    <row r="16" spans="1:25" ht="18.75" x14ac:dyDescent="0.3">
      <c r="A16" s="244">
        <v>2</v>
      </c>
      <c r="B16" s="672" t="s">
        <v>897</v>
      </c>
      <c r="C16" s="82">
        <v>5</v>
      </c>
      <c r="D16" s="82">
        <v>5</v>
      </c>
      <c r="E16" s="82">
        <v>295</v>
      </c>
      <c r="F16" s="82">
        <v>0.49559999999999993</v>
      </c>
      <c r="G16" s="247"/>
      <c r="H16" s="79">
        <v>4.2479999999999997E-2</v>
      </c>
      <c r="I16" s="79">
        <v>0.44603999999999994</v>
      </c>
      <c r="J16" s="247"/>
      <c r="K16" s="879">
        <v>0.48851999999999995</v>
      </c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8"/>
    </row>
    <row r="17" spans="1:25" ht="18.75" x14ac:dyDescent="0.3">
      <c r="A17" s="244"/>
      <c r="B17" s="672"/>
      <c r="C17" s="82"/>
      <c r="D17" s="82"/>
      <c r="E17" s="82"/>
      <c r="F17" s="82"/>
      <c r="G17" s="247"/>
      <c r="H17" s="79"/>
      <c r="I17" s="79"/>
      <c r="J17" s="247"/>
      <c r="K17" s="879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8"/>
    </row>
    <row r="18" spans="1:25" ht="18" x14ac:dyDescent="0.25">
      <c r="A18" s="244"/>
      <c r="B18" s="250"/>
      <c r="C18" s="82"/>
      <c r="D18" s="82"/>
      <c r="E18" s="82"/>
      <c r="F18" s="82"/>
      <c r="G18" s="247"/>
      <c r="H18" s="79"/>
      <c r="I18" s="79"/>
      <c r="J18" s="247"/>
      <c r="K18" s="879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8"/>
    </row>
    <row r="19" spans="1:25" ht="18.75" x14ac:dyDescent="0.3">
      <c r="A19" s="244"/>
      <c r="B19" s="672" t="s">
        <v>829</v>
      </c>
      <c r="C19" s="82"/>
      <c r="D19" s="82"/>
      <c r="E19" s="82"/>
      <c r="F19" s="82"/>
      <c r="G19" s="247"/>
      <c r="H19" s="79"/>
      <c r="I19" s="79"/>
      <c r="J19" s="247"/>
      <c r="K19" s="879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8"/>
    </row>
    <row r="20" spans="1:25" ht="18.75" x14ac:dyDescent="0.3">
      <c r="A20" s="673">
        <v>1</v>
      </c>
      <c r="B20" s="672" t="s">
        <v>961</v>
      </c>
      <c r="C20" s="82">
        <v>1</v>
      </c>
      <c r="D20" s="82">
        <v>1</v>
      </c>
      <c r="E20" s="82">
        <v>350</v>
      </c>
      <c r="F20" s="82">
        <v>1.0584</v>
      </c>
      <c r="G20" s="247"/>
      <c r="H20" s="79">
        <v>9.4500000000000001E-2</v>
      </c>
      <c r="I20" s="79">
        <v>0.95255999999999996</v>
      </c>
      <c r="J20" s="247"/>
      <c r="K20" s="879">
        <v>1.0470599999999999</v>
      </c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8"/>
    </row>
    <row r="21" spans="1:25" ht="18.75" x14ac:dyDescent="0.3">
      <c r="A21" s="673">
        <v>2</v>
      </c>
      <c r="B21" s="672" t="s">
        <v>959</v>
      </c>
      <c r="C21" s="82">
        <v>1</v>
      </c>
      <c r="D21" s="82">
        <v>1</v>
      </c>
      <c r="E21" s="82">
        <v>250</v>
      </c>
      <c r="F21" s="82">
        <v>0.56699999999999995</v>
      </c>
      <c r="G21" s="247"/>
      <c r="H21" s="79">
        <v>6.7500000000000004E-2</v>
      </c>
      <c r="I21" s="79">
        <v>0.31184999999999996</v>
      </c>
      <c r="J21" s="247"/>
      <c r="K21" s="879">
        <v>0.37934999999999997</v>
      </c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8"/>
    </row>
    <row r="22" spans="1:25" ht="18.75" x14ac:dyDescent="0.3">
      <c r="A22" s="673">
        <v>3</v>
      </c>
      <c r="B22" s="672" t="s">
        <v>960</v>
      </c>
      <c r="C22" s="82">
        <v>1</v>
      </c>
      <c r="D22" s="82">
        <v>1</v>
      </c>
      <c r="E22" s="82">
        <v>450</v>
      </c>
      <c r="F22" s="82">
        <v>2.7216</v>
      </c>
      <c r="G22" s="247"/>
      <c r="H22" s="79">
        <v>0.1215</v>
      </c>
      <c r="I22" s="79">
        <v>2.4494400000000001</v>
      </c>
      <c r="J22" s="247"/>
      <c r="K22" s="879">
        <v>2.5709400000000002</v>
      </c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8"/>
    </row>
    <row r="23" spans="1:25" ht="18.75" x14ac:dyDescent="0.3">
      <c r="A23" s="673"/>
      <c r="B23" s="672"/>
      <c r="C23" s="82"/>
      <c r="D23" s="82"/>
      <c r="E23" s="82"/>
      <c r="F23" s="82"/>
      <c r="G23" s="247"/>
      <c r="H23" s="79"/>
      <c r="I23" s="247"/>
      <c r="J23" s="247"/>
      <c r="K23" s="879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8"/>
    </row>
    <row r="24" spans="1:25" x14ac:dyDescent="0.25">
      <c r="A24" s="244"/>
      <c r="B24" s="250"/>
      <c r="C24" s="249"/>
      <c r="D24" s="249"/>
      <c r="E24" s="249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8"/>
    </row>
    <row r="25" spans="1:25" x14ac:dyDescent="0.25">
      <c r="A25" s="244"/>
      <c r="B25" s="250"/>
      <c r="C25" s="249"/>
      <c r="D25" s="249"/>
      <c r="E25" s="249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8"/>
    </row>
    <row r="26" spans="1:25" ht="16.5" x14ac:dyDescent="0.3">
      <c r="A26" s="244"/>
      <c r="B26" s="672" t="s">
        <v>411</v>
      </c>
      <c r="C26" s="249"/>
      <c r="D26" s="249"/>
      <c r="E26" s="249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8"/>
    </row>
    <row r="27" spans="1:25" ht="16.5" x14ac:dyDescent="0.3">
      <c r="A27" s="244">
        <v>1</v>
      </c>
      <c r="B27" s="672" t="s">
        <v>281</v>
      </c>
      <c r="C27" s="249"/>
      <c r="D27" s="249"/>
      <c r="E27" s="249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8"/>
    </row>
    <row r="28" spans="1:25" ht="16.5" x14ac:dyDescent="0.3">
      <c r="A28" s="673"/>
      <c r="B28" s="672"/>
      <c r="C28" s="249"/>
      <c r="D28" s="249"/>
      <c r="E28" s="249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8"/>
    </row>
    <row r="29" spans="1:25" ht="16.5" x14ac:dyDescent="0.3">
      <c r="A29" s="673">
        <v>2</v>
      </c>
      <c r="B29" s="672" t="s">
        <v>281</v>
      </c>
      <c r="C29" s="249"/>
      <c r="D29" s="249"/>
      <c r="E29" s="249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8"/>
    </row>
    <row r="30" spans="1:25" ht="16.5" x14ac:dyDescent="0.3">
      <c r="A30" s="673"/>
      <c r="B30" s="672"/>
      <c r="C30" s="249"/>
      <c r="D30" s="249"/>
      <c r="E30" s="249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8"/>
    </row>
    <row r="31" spans="1:25" x14ac:dyDescent="0.25">
      <c r="A31" s="244"/>
      <c r="B31" s="250"/>
      <c r="C31" s="249"/>
      <c r="D31" s="249"/>
      <c r="E31" s="249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8"/>
    </row>
    <row r="32" spans="1:25" x14ac:dyDescent="0.25">
      <c r="A32" s="244"/>
      <c r="B32" s="250"/>
      <c r="C32" s="249"/>
      <c r="D32" s="249"/>
      <c r="E32" s="249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8"/>
    </row>
    <row r="33" spans="1:25" ht="16.5" x14ac:dyDescent="0.3">
      <c r="A33" s="673"/>
      <c r="B33" s="674" t="s">
        <v>416</v>
      </c>
      <c r="C33" s="249"/>
      <c r="D33" s="249"/>
      <c r="E33" s="249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8"/>
    </row>
    <row r="34" spans="1:25" x14ac:dyDescent="0.25">
      <c r="A34" s="244">
        <v>1</v>
      </c>
      <c r="B34" s="675" t="s">
        <v>281</v>
      </c>
      <c r="C34" s="249"/>
      <c r="D34" s="249"/>
      <c r="E34" s="249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8"/>
    </row>
    <row r="35" spans="1:25" x14ac:dyDescent="0.25">
      <c r="A35" s="244"/>
      <c r="B35" s="675"/>
      <c r="C35" s="249"/>
      <c r="D35" s="249"/>
      <c r="E35" s="249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8"/>
    </row>
    <row r="36" spans="1:25" x14ac:dyDescent="0.25">
      <c r="A36" s="244">
        <v>2</v>
      </c>
      <c r="B36" s="675" t="s">
        <v>281</v>
      </c>
      <c r="C36" s="249"/>
      <c r="D36" s="249"/>
      <c r="E36" s="249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8"/>
    </row>
    <row r="37" spans="1:25" x14ac:dyDescent="0.25">
      <c r="A37" s="244"/>
      <c r="B37" s="675"/>
      <c r="C37" s="249"/>
      <c r="D37" s="249"/>
      <c r="E37" s="249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8"/>
    </row>
    <row r="38" spans="1:25" ht="17.25" thickBot="1" x14ac:dyDescent="0.35">
      <c r="A38" s="244"/>
      <c r="B38" s="877" t="s">
        <v>82</v>
      </c>
      <c r="C38" s="249">
        <v>38</v>
      </c>
      <c r="D38" s="249">
        <v>38</v>
      </c>
      <c r="E38" s="249"/>
      <c r="F38" s="255">
        <v>7.5221999999999998</v>
      </c>
      <c r="G38" s="255">
        <v>0</v>
      </c>
      <c r="H38" s="255"/>
      <c r="I38" s="255"/>
      <c r="J38" s="255"/>
      <c r="K38" s="887">
        <v>6.2658900000000006</v>
      </c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8"/>
    </row>
    <row r="39" spans="1:25" x14ac:dyDescent="0.25">
      <c r="A39" s="244"/>
      <c r="B39" s="676"/>
      <c r="C39" s="249"/>
      <c r="D39" s="249"/>
      <c r="E39" s="249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8"/>
    </row>
    <row r="40" spans="1:25" ht="16.5" x14ac:dyDescent="0.25">
      <c r="A40" s="244"/>
      <c r="B40" s="833" t="s">
        <v>837</v>
      </c>
      <c r="C40" s="249"/>
      <c r="D40" s="249"/>
      <c r="E40" s="249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8"/>
    </row>
    <row r="41" spans="1:25" x14ac:dyDescent="0.25">
      <c r="A41" s="244"/>
      <c r="B41" s="676" t="s">
        <v>839</v>
      </c>
      <c r="C41" s="249"/>
      <c r="D41" s="249"/>
      <c r="E41" s="249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8"/>
    </row>
    <row r="42" spans="1:25" x14ac:dyDescent="0.25">
      <c r="A42" s="244"/>
      <c r="B42" s="676" t="s">
        <v>838</v>
      </c>
      <c r="C42" s="249"/>
      <c r="D42" s="249"/>
      <c r="E42" s="249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8"/>
    </row>
    <row r="43" spans="1:25" x14ac:dyDescent="0.25">
      <c r="A43" s="244"/>
      <c r="B43" s="676" t="s">
        <v>840</v>
      </c>
      <c r="C43" s="249"/>
      <c r="D43" s="249"/>
      <c r="E43" s="249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8"/>
    </row>
    <row r="44" spans="1:25" x14ac:dyDescent="0.25">
      <c r="A44" s="244"/>
      <c r="B44" s="676"/>
      <c r="C44" s="249"/>
      <c r="D44" s="249"/>
      <c r="E44" s="249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8"/>
    </row>
    <row r="45" spans="1:25" ht="16.5" x14ac:dyDescent="0.3">
      <c r="A45" s="244"/>
      <c r="B45" s="245" t="s">
        <v>73</v>
      </c>
      <c r="C45" s="249"/>
      <c r="D45" s="249"/>
      <c r="E45" s="249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8"/>
    </row>
    <row r="46" spans="1:25" x14ac:dyDescent="0.25">
      <c r="A46" s="244" t="s">
        <v>39</v>
      </c>
      <c r="B46" s="250" t="s">
        <v>831</v>
      </c>
      <c r="C46" s="249"/>
      <c r="D46" s="249"/>
      <c r="E46" s="249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8"/>
    </row>
    <row r="47" spans="1:25" x14ac:dyDescent="0.25">
      <c r="A47" s="244" t="s">
        <v>40</v>
      </c>
      <c r="B47" s="247" t="s">
        <v>62</v>
      </c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8"/>
    </row>
    <row r="48" spans="1:25" x14ac:dyDescent="0.25">
      <c r="A48" s="244" t="s">
        <v>41</v>
      </c>
      <c r="B48" s="247" t="s">
        <v>63</v>
      </c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8"/>
    </row>
    <row r="49" spans="1:25" ht="16.5" x14ac:dyDescent="0.3">
      <c r="A49" s="244"/>
      <c r="B49" s="246" t="s">
        <v>832</v>
      </c>
      <c r="C49" s="247"/>
      <c r="D49" s="247"/>
      <c r="E49" s="247"/>
      <c r="F49" s="247">
        <v>4.3469999999999995E-2</v>
      </c>
      <c r="G49" s="247"/>
      <c r="H49" s="247"/>
      <c r="I49" s="247">
        <v>0.20538000000000001</v>
      </c>
      <c r="J49" s="247"/>
      <c r="K49" s="246">
        <v>0.24885000000000002</v>
      </c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8"/>
    </row>
    <row r="50" spans="1:25" x14ac:dyDescent="0.25">
      <c r="A50" s="211" t="s">
        <v>42</v>
      </c>
      <c r="B50" s="249" t="s">
        <v>833</v>
      </c>
      <c r="C50" s="249"/>
      <c r="D50" s="249"/>
      <c r="E50" s="249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8"/>
    </row>
    <row r="51" spans="1:25" x14ac:dyDescent="0.25">
      <c r="A51" s="244" t="s">
        <v>43</v>
      </c>
      <c r="B51" s="247" t="s">
        <v>841</v>
      </c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8"/>
    </row>
    <row r="52" spans="1:25" x14ac:dyDescent="0.25">
      <c r="A52" s="244">
        <v>1</v>
      </c>
      <c r="B52" s="247" t="s">
        <v>281</v>
      </c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8"/>
    </row>
    <row r="53" spans="1:25" x14ac:dyDescent="0.25">
      <c r="A53" s="244">
        <v>2</v>
      </c>
      <c r="B53" s="247" t="s">
        <v>281</v>
      </c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8"/>
    </row>
    <row r="54" spans="1:25" x14ac:dyDescent="0.25">
      <c r="A54" s="244">
        <v>3</v>
      </c>
      <c r="B54" s="247" t="s">
        <v>281</v>
      </c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8"/>
    </row>
    <row r="55" spans="1:25" x14ac:dyDescent="0.25">
      <c r="A55" s="244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8"/>
    </row>
    <row r="56" spans="1:25" x14ac:dyDescent="0.25">
      <c r="A56" s="244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8"/>
    </row>
    <row r="57" spans="1:25" x14ac:dyDescent="0.25">
      <c r="A57" s="244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8"/>
    </row>
    <row r="58" spans="1:25" ht="16.5" x14ac:dyDescent="0.3">
      <c r="A58" s="244"/>
      <c r="B58" s="245" t="s">
        <v>834</v>
      </c>
      <c r="C58" s="247"/>
      <c r="D58" s="247"/>
      <c r="E58" s="247"/>
      <c r="F58" s="247"/>
      <c r="G58" s="247"/>
      <c r="H58" s="247"/>
      <c r="I58" s="247"/>
      <c r="J58" s="247"/>
      <c r="K58" s="246">
        <v>6.5147400000000006</v>
      </c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8"/>
    </row>
    <row r="59" spans="1:25" x14ac:dyDescent="0.25">
      <c r="A59" s="244">
        <v>30</v>
      </c>
      <c r="B59" s="249" t="s">
        <v>835</v>
      </c>
      <c r="C59" s="249"/>
      <c r="D59" s="249"/>
      <c r="E59" s="249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8"/>
    </row>
    <row r="60" spans="1:25" x14ac:dyDescent="0.25">
      <c r="A60" s="244"/>
      <c r="B60" s="249" t="s">
        <v>836</v>
      </c>
      <c r="C60" s="249"/>
      <c r="D60" s="249"/>
      <c r="E60" s="249"/>
      <c r="F60" s="903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8"/>
    </row>
    <row r="61" spans="1:25" ht="23.25" x14ac:dyDescent="0.35">
      <c r="A61" s="244"/>
      <c r="B61" s="672" t="s">
        <v>435</v>
      </c>
      <c r="C61" s="245"/>
      <c r="D61" s="245"/>
      <c r="E61" s="899"/>
      <c r="F61" s="247"/>
      <c r="G61" s="901"/>
      <c r="H61" s="247"/>
      <c r="I61" s="247"/>
      <c r="J61" s="247"/>
      <c r="K61" s="888">
        <v>6.2658900000000006</v>
      </c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8"/>
    </row>
    <row r="62" spans="1:25" ht="17.25" thickBot="1" x14ac:dyDescent="0.35">
      <c r="A62" s="254"/>
      <c r="B62" s="255"/>
      <c r="C62" s="255"/>
      <c r="D62" s="255"/>
      <c r="E62" s="900"/>
      <c r="F62" s="247"/>
      <c r="G62" s="902"/>
      <c r="H62" s="255"/>
      <c r="I62" s="255"/>
      <c r="J62" s="255"/>
      <c r="K62" s="246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6"/>
    </row>
    <row r="63" spans="1:25" ht="13.5" customHeight="1" x14ac:dyDescent="0.25">
      <c r="A63" s="211"/>
      <c r="C63" s="257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</row>
    <row r="64" spans="1:25" x14ac:dyDescent="0.25">
      <c r="A64" s="211"/>
      <c r="C64" s="25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</row>
    <row r="65" spans="1:25" x14ac:dyDescent="0.25">
      <c r="A65" s="211"/>
      <c r="C65" s="669"/>
      <c r="D65" s="670"/>
      <c r="E65" s="670"/>
      <c r="F65" s="670"/>
      <c r="G65" s="670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</row>
    <row r="66" spans="1:25" x14ac:dyDescent="0.25">
      <c r="A66" s="21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</row>
    <row r="67" spans="1:25" ht="16.5" customHeight="1" x14ac:dyDescent="0.25">
      <c r="A67" s="211"/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</row>
    <row r="68" spans="1:25" ht="17.25" customHeight="1" x14ac:dyDescent="0.25">
      <c r="A68" s="211"/>
      <c r="C68" s="1246"/>
      <c r="D68" s="1247"/>
      <c r="E68" s="1247"/>
      <c r="F68" s="1247"/>
      <c r="G68" s="1247"/>
      <c r="H68" s="1247"/>
      <c r="I68" s="1247"/>
      <c r="J68" s="1247"/>
      <c r="K68" s="1247"/>
      <c r="L68" s="1247"/>
      <c r="M68" s="1247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</row>
    <row r="69" spans="1:25" ht="18" customHeight="1" x14ac:dyDescent="0.25">
      <c r="A69" s="211"/>
      <c r="C69" s="1246"/>
      <c r="D69" s="1247"/>
      <c r="E69" s="1247"/>
      <c r="F69" s="1247"/>
      <c r="G69" s="1247"/>
      <c r="H69" s="1247"/>
      <c r="I69" s="1247"/>
      <c r="J69" s="1247"/>
      <c r="K69" s="1247"/>
      <c r="L69" s="1247"/>
      <c r="M69" s="1247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</row>
    <row r="70" spans="1:25" ht="15.75" customHeight="1" x14ac:dyDescent="0.25">
      <c r="A70" s="211"/>
      <c r="C70" s="1244"/>
      <c r="D70" s="1245"/>
      <c r="E70" s="1245"/>
      <c r="F70" s="1245"/>
      <c r="G70" s="1245"/>
      <c r="H70" s="1245"/>
      <c r="I70" s="1245"/>
      <c r="J70" s="1245"/>
      <c r="K70" s="1245"/>
      <c r="L70" s="1245"/>
      <c r="M70" s="1245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</row>
    <row r="71" spans="1:25" ht="18.75" x14ac:dyDescent="0.3">
      <c r="A71" s="211"/>
      <c r="C71" s="214"/>
      <c r="D71" s="212"/>
      <c r="E71" s="212"/>
      <c r="F71" s="212"/>
      <c r="G71" s="212"/>
      <c r="H71" s="213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</row>
    <row r="72" spans="1:25" x14ac:dyDescent="0.25">
      <c r="A72" s="211"/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</row>
    <row r="73" spans="1:25" x14ac:dyDescent="0.25"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</row>
    <row r="74" spans="1:25" x14ac:dyDescent="0.25"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</row>
    <row r="75" spans="1:25" ht="18.75" x14ac:dyDescent="0.3">
      <c r="B75" s="213"/>
      <c r="C75" s="213"/>
      <c r="D75" s="213"/>
      <c r="E75" s="213"/>
      <c r="F75" s="213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</row>
    <row r="76" spans="1:25" ht="18.75" x14ac:dyDescent="0.3">
      <c r="B76" s="213"/>
      <c r="C76" s="213"/>
      <c r="D76" s="213"/>
      <c r="E76" s="213"/>
      <c r="F76" s="213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</row>
    <row r="77" spans="1:25" x14ac:dyDescent="0.25"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</row>
    <row r="78" spans="1:25" x14ac:dyDescent="0.25"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</row>
    <row r="79" spans="1:25" x14ac:dyDescent="0.25"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</row>
    <row r="80" spans="1:25" x14ac:dyDescent="0.25"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</row>
    <row r="81" spans="1:25" x14ac:dyDescent="0.25"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</row>
    <row r="82" spans="1:25" x14ac:dyDescent="0.25"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</row>
    <row r="83" spans="1:25" x14ac:dyDescent="0.25"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</row>
    <row r="84" spans="1:25" x14ac:dyDescent="0.25"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</row>
    <row r="85" spans="1:25" x14ac:dyDescent="0.25"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</row>
    <row r="86" spans="1:25" x14ac:dyDescent="0.25">
      <c r="A86" s="21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</row>
    <row r="87" spans="1:25" x14ac:dyDescent="0.25">
      <c r="A87" s="211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</row>
    <row r="88" spans="1:25" x14ac:dyDescent="0.25">
      <c r="A88" s="211"/>
      <c r="B88" s="201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</row>
    <row r="89" spans="1:25" x14ac:dyDescent="0.25">
      <c r="A89" s="211"/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</row>
    <row r="90" spans="1:25" x14ac:dyDescent="0.25">
      <c r="A90" s="211"/>
      <c r="B90" s="201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</row>
    <row r="91" spans="1:25" x14ac:dyDescent="0.25">
      <c r="A91" s="211"/>
      <c r="B91" s="201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</row>
    <row r="92" spans="1:25" x14ac:dyDescent="0.25">
      <c r="A92" s="211"/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</row>
    <row r="93" spans="1:25" x14ac:dyDescent="0.25">
      <c r="A93" s="211"/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</row>
    <row r="94" spans="1:25" x14ac:dyDescent="0.25">
      <c r="A94" s="211"/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</row>
    <row r="95" spans="1:25" x14ac:dyDescent="0.25">
      <c r="A95" s="211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</row>
    <row r="96" spans="1:25" x14ac:dyDescent="0.25">
      <c r="A96" s="211"/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</row>
    <row r="97" spans="1:25" x14ac:dyDescent="0.25">
      <c r="A97" s="211"/>
      <c r="B97" s="201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</row>
    <row r="98" spans="1:25" x14ac:dyDescent="0.25">
      <c r="A98" s="211"/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</row>
    <row r="99" spans="1:25" x14ac:dyDescent="0.25">
      <c r="A99" s="211"/>
      <c r="B99" s="201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</row>
    <row r="100" spans="1:25" x14ac:dyDescent="0.25">
      <c r="A100" s="211"/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</row>
    <row r="101" spans="1:25" x14ac:dyDescent="0.25">
      <c r="A101" s="211"/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</row>
    <row r="102" spans="1:25" x14ac:dyDescent="0.25">
      <c r="A102" s="211"/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</row>
    <row r="103" spans="1:25" x14ac:dyDescent="0.25">
      <c r="A103" s="211"/>
      <c r="B103" s="201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</row>
    <row r="104" spans="1:25" x14ac:dyDescent="0.25">
      <c r="A104" s="211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</row>
    <row r="105" spans="1:25" x14ac:dyDescent="0.25">
      <c r="A105" s="211"/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</row>
    <row r="106" spans="1:25" x14ac:dyDescent="0.25">
      <c r="A106" s="211"/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</row>
    <row r="107" spans="1:25" x14ac:dyDescent="0.25">
      <c r="A107" s="211"/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</row>
    <row r="108" spans="1:25" x14ac:dyDescent="0.25">
      <c r="A108" s="211"/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</row>
    <row r="109" spans="1:25" x14ac:dyDescent="0.25">
      <c r="A109" s="211"/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</row>
    <row r="110" spans="1:25" x14ac:dyDescent="0.25">
      <c r="A110" s="211"/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</row>
    <row r="111" spans="1:25" x14ac:dyDescent="0.25">
      <c r="A111" s="211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</row>
    <row r="112" spans="1:25" x14ac:dyDescent="0.25">
      <c r="A112" s="211"/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</row>
    <row r="113" spans="1:25" x14ac:dyDescent="0.25">
      <c r="A113" s="211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</row>
    <row r="114" spans="1:25" x14ac:dyDescent="0.25">
      <c r="A114" s="211"/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</row>
    <row r="235" spans="1:25" s="210" customFormat="1" x14ac:dyDescent="0.25">
      <c r="A235" s="204"/>
      <c r="B235" s="200"/>
      <c r="C235" s="200"/>
      <c r="D235" s="200"/>
      <c r="E235" s="200"/>
      <c r="F235" s="200"/>
      <c r="G235" s="200"/>
      <c r="H235" s="200"/>
      <c r="I235" s="200"/>
      <c r="J235" s="200"/>
      <c r="K235" s="200"/>
      <c r="L235" s="200"/>
      <c r="M235" s="200"/>
      <c r="N235" s="200"/>
      <c r="O235" s="200"/>
      <c r="P235" s="200"/>
      <c r="Q235" s="200"/>
      <c r="R235" s="200"/>
      <c r="S235" s="200"/>
      <c r="T235" s="200"/>
      <c r="U235" s="200"/>
      <c r="V235" s="200"/>
      <c r="W235" s="200"/>
      <c r="X235" s="200"/>
      <c r="Y235" s="200"/>
    </row>
    <row r="236" spans="1:25" s="210" customFormat="1" x14ac:dyDescent="0.25">
      <c r="A236" s="204"/>
      <c r="B236" s="200"/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200"/>
      <c r="N236" s="200"/>
      <c r="O236" s="200"/>
      <c r="P236" s="200"/>
      <c r="Q236" s="200"/>
      <c r="R236" s="200"/>
      <c r="S236" s="200"/>
      <c r="T236" s="200"/>
      <c r="U236" s="200"/>
      <c r="V236" s="200"/>
      <c r="W236" s="200"/>
      <c r="X236" s="200"/>
      <c r="Y236" s="200"/>
    </row>
    <row r="237" spans="1:25" s="210" customFormat="1" x14ac:dyDescent="0.25">
      <c r="A237" s="204"/>
      <c r="B237" s="200"/>
      <c r="C237" s="200"/>
      <c r="D237" s="200"/>
      <c r="E237" s="200"/>
      <c r="F237" s="200"/>
      <c r="G237" s="200"/>
      <c r="H237" s="200"/>
      <c r="I237" s="200"/>
      <c r="J237" s="200"/>
      <c r="K237" s="200"/>
      <c r="L237" s="200"/>
      <c r="M237" s="200"/>
      <c r="N237" s="200"/>
      <c r="O237" s="200"/>
      <c r="P237" s="200"/>
      <c r="Q237" s="200"/>
      <c r="R237" s="200"/>
      <c r="S237" s="200"/>
      <c r="T237" s="200"/>
      <c r="U237" s="200"/>
      <c r="V237" s="200"/>
      <c r="W237" s="200"/>
      <c r="X237" s="200"/>
      <c r="Y237" s="200"/>
    </row>
    <row r="238" spans="1:25" s="210" customFormat="1" ht="31.5" customHeight="1" x14ac:dyDescent="0.25">
      <c r="A238" s="204"/>
      <c r="B238" s="200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200"/>
      <c r="O238" s="200"/>
      <c r="P238" s="200"/>
      <c r="Q238" s="200"/>
      <c r="R238" s="200"/>
      <c r="S238" s="200"/>
      <c r="T238" s="200"/>
      <c r="U238" s="200"/>
      <c r="V238" s="200"/>
      <c r="W238" s="200"/>
      <c r="X238" s="200"/>
      <c r="Y238" s="200"/>
    </row>
    <row r="239" spans="1:25" s="210" customFormat="1" x14ac:dyDescent="0.25">
      <c r="A239" s="204"/>
      <c r="B239" s="200"/>
      <c r="C239" s="200"/>
      <c r="D239" s="200"/>
      <c r="E239" s="200"/>
      <c r="F239" s="200"/>
      <c r="G239" s="200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</row>
    <row r="240" spans="1:25" s="210" customFormat="1" x14ac:dyDescent="0.25">
      <c r="A240" s="204"/>
      <c r="B240" s="200"/>
      <c r="C240" s="200"/>
      <c r="D240" s="200"/>
      <c r="E240" s="200"/>
      <c r="F240" s="200"/>
      <c r="G240" s="200"/>
      <c r="H240" s="200"/>
      <c r="I240" s="200"/>
      <c r="J240" s="200"/>
      <c r="K240" s="200"/>
      <c r="L240" s="200"/>
      <c r="M240" s="200"/>
      <c r="N240" s="200"/>
      <c r="O240" s="200"/>
      <c r="P240" s="200"/>
      <c r="Q240" s="200"/>
      <c r="R240" s="200"/>
      <c r="S240" s="200"/>
      <c r="T240" s="200"/>
      <c r="U240" s="200"/>
      <c r="V240" s="200"/>
      <c r="W240" s="200"/>
      <c r="X240" s="200"/>
      <c r="Y240" s="200"/>
    </row>
    <row r="241" spans="1:25" s="210" customFormat="1" x14ac:dyDescent="0.25">
      <c r="A241" s="204"/>
      <c r="B241" s="200"/>
      <c r="C241" s="200"/>
      <c r="D241" s="200"/>
      <c r="E241" s="200"/>
      <c r="F241" s="200"/>
      <c r="G241" s="200"/>
      <c r="H241" s="200"/>
      <c r="I241" s="200"/>
      <c r="J241" s="200"/>
      <c r="K241" s="200"/>
      <c r="L241" s="200"/>
      <c r="M241" s="200"/>
      <c r="N241" s="200"/>
      <c r="O241" s="200"/>
      <c r="P241" s="200"/>
      <c r="Q241" s="200"/>
      <c r="R241" s="200"/>
      <c r="S241" s="200"/>
      <c r="T241" s="200"/>
      <c r="U241" s="200"/>
      <c r="V241" s="200"/>
      <c r="W241" s="200"/>
      <c r="X241" s="200"/>
      <c r="Y241" s="200"/>
    </row>
    <row r="242" spans="1:25" s="210" customFormat="1" x14ac:dyDescent="0.25">
      <c r="A242" s="204"/>
      <c r="B242" s="200"/>
      <c r="C242" s="200"/>
      <c r="D242" s="200"/>
      <c r="E242" s="200"/>
      <c r="F242" s="200"/>
      <c r="G242" s="200"/>
      <c r="H242" s="200"/>
      <c r="I242" s="200"/>
      <c r="J242" s="200"/>
      <c r="K242" s="200"/>
      <c r="L242" s="200"/>
      <c r="M242" s="200"/>
      <c r="N242" s="200"/>
      <c r="O242" s="200"/>
      <c r="P242" s="200"/>
      <c r="Q242" s="200"/>
      <c r="R242" s="200"/>
      <c r="S242" s="200"/>
      <c r="T242" s="200"/>
      <c r="U242" s="200"/>
      <c r="V242" s="200"/>
      <c r="W242" s="200"/>
      <c r="X242" s="200"/>
      <c r="Y242" s="200"/>
    </row>
    <row r="243" spans="1:25" s="210" customFormat="1" ht="15" customHeight="1" x14ac:dyDescent="0.25">
      <c r="A243" s="204"/>
      <c r="B243" s="200"/>
      <c r="C243" s="200"/>
      <c r="D243" s="200"/>
      <c r="E243" s="200"/>
      <c r="F243" s="200"/>
      <c r="G243" s="200"/>
      <c r="H243" s="200"/>
      <c r="I243" s="200"/>
      <c r="J243" s="200"/>
      <c r="K243" s="200"/>
      <c r="L243" s="200"/>
      <c r="M243" s="200"/>
      <c r="N243" s="200"/>
      <c r="O243" s="200"/>
      <c r="P243" s="200"/>
      <c r="Q243" s="200"/>
      <c r="R243" s="200"/>
      <c r="S243" s="200"/>
      <c r="T243" s="200"/>
      <c r="U243" s="200"/>
      <c r="V243" s="200"/>
      <c r="W243" s="200"/>
      <c r="X243" s="200"/>
      <c r="Y243" s="200"/>
    </row>
    <row r="244" spans="1:25" s="210" customFormat="1" ht="15" customHeight="1" x14ac:dyDescent="0.25">
      <c r="A244" s="204"/>
      <c r="B244" s="200"/>
      <c r="C244" s="200"/>
      <c r="D244" s="200"/>
      <c r="E244" s="200"/>
      <c r="F244" s="200"/>
      <c r="G244" s="200"/>
      <c r="H244" s="200"/>
      <c r="I244" s="200"/>
      <c r="J244" s="200"/>
      <c r="K244" s="200"/>
      <c r="L244" s="200"/>
      <c r="M244" s="200"/>
      <c r="N244" s="200"/>
      <c r="O244" s="200"/>
      <c r="P244" s="200"/>
      <c r="Q244" s="200"/>
      <c r="R244" s="200"/>
      <c r="S244" s="200"/>
      <c r="T244" s="200"/>
      <c r="U244" s="200"/>
      <c r="V244" s="200"/>
      <c r="W244" s="200"/>
      <c r="X244" s="200"/>
      <c r="Y244" s="200"/>
    </row>
    <row r="245" spans="1:25" s="210" customFormat="1" x14ac:dyDescent="0.25">
      <c r="A245" s="204"/>
      <c r="B245" s="200"/>
      <c r="C245" s="200"/>
      <c r="D245" s="200"/>
      <c r="E245" s="200"/>
      <c r="F245" s="200"/>
      <c r="G245" s="200"/>
      <c r="H245" s="200"/>
      <c r="I245" s="200"/>
      <c r="J245" s="200"/>
      <c r="K245" s="200"/>
      <c r="L245" s="200"/>
      <c r="M245" s="200"/>
      <c r="N245" s="200"/>
      <c r="O245" s="200"/>
      <c r="P245" s="200"/>
      <c r="Q245" s="200"/>
      <c r="R245" s="200"/>
      <c r="S245" s="200"/>
      <c r="T245" s="200"/>
      <c r="U245" s="200"/>
      <c r="V245" s="200"/>
      <c r="W245" s="200"/>
      <c r="X245" s="200"/>
      <c r="Y245" s="200"/>
    </row>
  </sheetData>
  <mergeCells count="6">
    <mergeCell ref="C70:M70"/>
    <mergeCell ref="I6:J6"/>
    <mergeCell ref="M6:N6"/>
    <mergeCell ref="S6:T6"/>
    <mergeCell ref="C68:M68"/>
    <mergeCell ref="C69:M69"/>
  </mergeCells>
  <pageMargins left="0.59055118110236227" right="0.31496062992125984" top="0.43307086614173229" bottom="0.27559055118110237" header="0.31496062992125984" footer="0.19685039370078741"/>
  <pageSetup paperSize="8" scale="60" fitToHeight="2" pageOrder="overThenDown" orientation="landscape" r:id="rId1"/>
  <headerFooter alignWithMargins="0">
    <oddHeader>&amp;A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45"/>
  <sheetViews>
    <sheetView topLeftCell="A3" zoomScale="70" zoomScaleNormal="70" zoomScaleSheetLayoutView="77" workbookViewId="0">
      <selection activeCell="C11" sqref="C11:Y62"/>
    </sheetView>
  </sheetViews>
  <sheetFormatPr defaultRowHeight="15.75" x14ac:dyDescent="0.25"/>
  <cols>
    <col min="1" max="1" width="6.5" style="204" customWidth="1"/>
    <col min="2" max="2" width="68.1640625" style="200" customWidth="1"/>
    <col min="3" max="3" width="22.83203125" style="200" customWidth="1"/>
    <col min="4" max="4" width="24.83203125" style="200" customWidth="1"/>
    <col min="5" max="5" width="26.33203125" style="200" customWidth="1"/>
    <col min="6" max="6" width="30.1640625" style="200" customWidth="1"/>
    <col min="7" max="7" width="0.1640625" style="200" customWidth="1"/>
    <col min="8" max="8" width="31.83203125" style="200" customWidth="1"/>
    <col min="9" max="9" width="24.83203125" style="200" customWidth="1"/>
    <col min="10" max="10" width="19.6640625" style="200" customWidth="1"/>
    <col min="11" max="11" width="22.33203125" style="200" customWidth="1"/>
    <col min="12" max="12" width="17.83203125" style="200" hidden="1" customWidth="1"/>
    <col min="13" max="13" width="20.1640625" style="200" hidden="1" customWidth="1"/>
    <col min="14" max="17" width="17.83203125" style="200" hidden="1" customWidth="1"/>
    <col min="18" max="18" width="17.33203125" style="200" hidden="1" customWidth="1"/>
    <col min="19" max="19" width="13.5" style="200" hidden="1" customWidth="1"/>
    <col min="20" max="20" width="15" style="200" hidden="1" customWidth="1"/>
    <col min="21" max="21" width="13" style="200" hidden="1" customWidth="1"/>
    <col min="22" max="22" width="16.83203125" style="200" hidden="1" customWidth="1"/>
    <col min="23" max="23" width="25.5" style="200" hidden="1" customWidth="1"/>
    <col min="24" max="24" width="23.83203125" style="200" hidden="1" customWidth="1"/>
    <col min="25" max="25" width="20.5" style="200" customWidth="1"/>
    <col min="26" max="16384" width="9.33203125" style="201"/>
  </cols>
  <sheetData>
    <row r="1" spans="1:25" ht="19.5" thickBot="1" x14ac:dyDescent="0.3">
      <c r="A1" s="197"/>
      <c r="B1" s="198" t="s">
        <v>301</v>
      </c>
      <c r="C1" s="199"/>
      <c r="D1" s="199"/>
      <c r="E1" s="199"/>
      <c r="F1" s="199"/>
      <c r="M1" s="199"/>
    </row>
    <row r="2" spans="1:25" ht="16.5" thickBot="1" x14ac:dyDescent="0.3">
      <c r="A2" s="197"/>
      <c r="M2" s="201"/>
      <c r="V2" s="202"/>
    </row>
    <row r="3" spans="1:25" ht="18.75" x14ac:dyDescent="0.3">
      <c r="A3" s="197"/>
      <c r="B3" s="1039" t="s">
        <v>70</v>
      </c>
      <c r="C3" s="203"/>
      <c r="D3" s="203"/>
      <c r="E3" s="203"/>
      <c r="F3" s="203"/>
      <c r="M3" s="203"/>
    </row>
    <row r="4" spans="1:25" x14ac:dyDescent="0.25">
      <c r="B4" s="209" t="s">
        <v>430</v>
      </c>
      <c r="C4" s="1037" t="s">
        <v>924</v>
      </c>
      <c r="D4" s="161"/>
      <c r="E4" s="161"/>
    </row>
    <row r="5" spans="1:25" x14ac:dyDescent="0.25">
      <c r="B5" s="209" t="s">
        <v>222</v>
      </c>
      <c r="C5" s="1037" t="s">
        <v>924</v>
      </c>
      <c r="D5" s="161"/>
      <c r="E5" s="161"/>
      <c r="M5" s="201"/>
    </row>
    <row r="6" spans="1:25" ht="16.5" x14ac:dyDescent="0.3">
      <c r="B6" s="201"/>
      <c r="F6" s="205"/>
      <c r="I6" s="1243"/>
      <c r="J6" s="1243"/>
      <c r="M6" s="1243"/>
      <c r="N6" s="1243"/>
      <c r="O6" s="970"/>
      <c r="P6" s="970"/>
      <c r="Q6" s="970"/>
      <c r="S6" s="1243"/>
      <c r="T6" s="1243"/>
      <c r="Y6" s="282"/>
    </row>
    <row r="7" spans="1:25" ht="31.5" thickBot="1" x14ac:dyDescent="0.5">
      <c r="A7" s="201"/>
      <c r="B7" s="880" t="s">
        <v>962</v>
      </c>
      <c r="C7" s="670"/>
      <c r="D7" s="670"/>
      <c r="E7" s="670"/>
      <c r="F7" s="670"/>
      <c r="G7" s="670"/>
      <c r="H7" s="856"/>
      <c r="I7" s="670"/>
      <c r="J7" s="670"/>
      <c r="K7" s="670"/>
      <c r="L7" s="670"/>
      <c r="M7" s="670"/>
      <c r="N7" s="670"/>
      <c r="O7" s="670"/>
      <c r="P7" s="670"/>
      <c r="Q7" s="670"/>
      <c r="R7" s="670"/>
      <c r="S7" s="670"/>
      <c r="T7" s="670"/>
      <c r="U7" s="670"/>
      <c r="V7" s="704"/>
      <c r="X7" s="704"/>
      <c r="Y7" s="1038" t="s">
        <v>958</v>
      </c>
    </row>
    <row r="8" spans="1:25" s="206" customFormat="1" ht="97.5" customHeight="1" x14ac:dyDescent="0.2">
      <c r="A8" s="979" t="s">
        <v>34</v>
      </c>
      <c r="B8" s="980" t="s">
        <v>35</v>
      </c>
      <c r="C8" s="980" t="s">
        <v>478</v>
      </c>
      <c r="D8" s="980" t="s">
        <v>95</v>
      </c>
      <c r="E8" s="980" t="s">
        <v>104</v>
      </c>
      <c r="F8" s="980" t="s">
        <v>797</v>
      </c>
      <c r="G8" s="980" t="s">
        <v>96</v>
      </c>
      <c r="H8" s="980" t="s">
        <v>830</v>
      </c>
      <c r="I8" s="980" t="s">
        <v>97</v>
      </c>
      <c r="J8" s="980" t="s">
        <v>248</v>
      </c>
      <c r="K8" s="980" t="s">
        <v>53</v>
      </c>
      <c r="L8" s="980" t="s">
        <v>98</v>
      </c>
      <c r="M8" s="980" t="s">
        <v>479</v>
      </c>
      <c r="N8" s="980" t="s">
        <v>99</v>
      </c>
      <c r="O8" s="980" t="s">
        <v>266</v>
      </c>
      <c r="P8" s="980" t="s">
        <v>267</v>
      </c>
      <c r="Q8" s="980" t="s">
        <v>268</v>
      </c>
      <c r="R8" s="980" t="s">
        <v>100</v>
      </c>
      <c r="S8" s="980" t="s">
        <v>269</v>
      </c>
      <c r="T8" s="980" t="s">
        <v>71</v>
      </c>
      <c r="U8" s="980" t="s">
        <v>101</v>
      </c>
      <c r="V8" s="980" t="s">
        <v>102</v>
      </c>
      <c r="W8" s="980" t="s">
        <v>270</v>
      </c>
      <c r="X8" s="980" t="s">
        <v>103</v>
      </c>
      <c r="Y8" s="234" t="s">
        <v>36</v>
      </c>
    </row>
    <row r="9" spans="1:25" s="207" customFormat="1" ht="16.5" thickBot="1" x14ac:dyDescent="0.25">
      <c r="A9" s="235"/>
      <c r="B9" s="236"/>
      <c r="C9" s="236"/>
      <c r="D9" s="237"/>
      <c r="E9" s="236" t="s">
        <v>105</v>
      </c>
      <c r="F9" s="236" t="s">
        <v>9</v>
      </c>
      <c r="G9" s="236"/>
      <c r="H9" s="236"/>
      <c r="I9" s="236"/>
      <c r="J9" s="236"/>
      <c r="K9" s="236" t="s">
        <v>340</v>
      </c>
      <c r="L9" s="236" t="s">
        <v>72</v>
      </c>
      <c r="M9" s="236"/>
      <c r="N9" s="237"/>
      <c r="O9" s="237"/>
      <c r="P9" s="237"/>
      <c r="Q9" s="237"/>
      <c r="R9" s="236"/>
      <c r="S9" s="236"/>
      <c r="T9" s="236" t="s">
        <v>341</v>
      </c>
      <c r="U9" s="236"/>
      <c r="V9" s="237"/>
      <c r="W9" s="236" t="s">
        <v>342</v>
      </c>
      <c r="X9" s="236"/>
      <c r="Y9" s="238"/>
    </row>
    <row r="10" spans="1:25" s="208" customFormat="1" ht="17.25" thickBot="1" x14ac:dyDescent="0.35">
      <c r="A10" s="239">
        <v>1</v>
      </c>
      <c r="B10" s="240">
        <v>2</v>
      </c>
      <c r="C10" s="240">
        <v>3</v>
      </c>
      <c r="D10" s="240">
        <v>4</v>
      </c>
      <c r="E10" s="240">
        <v>5</v>
      </c>
      <c r="F10" s="215">
        <v>6</v>
      </c>
      <c r="G10" s="240">
        <v>7</v>
      </c>
      <c r="H10" s="240">
        <v>8</v>
      </c>
      <c r="I10" s="240">
        <v>9</v>
      </c>
      <c r="J10" s="240">
        <v>10</v>
      </c>
      <c r="K10" s="240">
        <v>11</v>
      </c>
      <c r="L10" s="240">
        <v>12</v>
      </c>
      <c r="M10" s="240">
        <v>13</v>
      </c>
      <c r="N10" s="240">
        <v>14</v>
      </c>
      <c r="O10" s="240">
        <v>15</v>
      </c>
      <c r="P10" s="240">
        <v>16</v>
      </c>
      <c r="Q10" s="240">
        <v>17</v>
      </c>
      <c r="R10" s="240">
        <v>18</v>
      </c>
      <c r="S10" s="240">
        <v>19</v>
      </c>
      <c r="T10" s="240">
        <v>20</v>
      </c>
      <c r="U10" s="240">
        <v>21</v>
      </c>
      <c r="V10" s="240">
        <v>22</v>
      </c>
      <c r="W10" s="240">
        <v>23</v>
      </c>
      <c r="X10" s="240">
        <v>24</v>
      </c>
      <c r="Y10" s="240">
        <v>25</v>
      </c>
    </row>
    <row r="11" spans="1:25" ht="18.75" x14ac:dyDescent="0.3">
      <c r="A11" s="241" t="s">
        <v>38</v>
      </c>
      <c r="B11" s="671" t="s">
        <v>50</v>
      </c>
      <c r="C11" s="82"/>
      <c r="D11" s="82"/>
      <c r="E11" s="82"/>
      <c r="F11" s="82"/>
      <c r="G11" s="242"/>
      <c r="H11" s="242"/>
      <c r="I11" s="79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3"/>
    </row>
    <row r="12" spans="1:25" ht="18.75" x14ac:dyDescent="0.3">
      <c r="A12" s="244"/>
      <c r="B12" s="245" t="s">
        <v>60</v>
      </c>
      <c r="C12" s="82"/>
      <c r="D12" s="82"/>
      <c r="E12" s="82"/>
      <c r="F12" s="82"/>
      <c r="G12" s="247"/>
      <c r="H12" s="247"/>
      <c r="I12" s="79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8"/>
    </row>
    <row r="13" spans="1:25" ht="18.75" x14ac:dyDescent="0.3">
      <c r="A13" s="244"/>
      <c r="B13" s="672" t="s">
        <v>61</v>
      </c>
      <c r="C13" s="82"/>
      <c r="D13" s="82"/>
      <c r="E13" s="82"/>
      <c r="F13" s="82"/>
      <c r="G13" s="247"/>
      <c r="H13" s="247"/>
      <c r="I13" s="79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8"/>
    </row>
    <row r="14" spans="1:25" ht="18.75" x14ac:dyDescent="0.3">
      <c r="A14" s="244"/>
      <c r="B14" s="672" t="s">
        <v>828</v>
      </c>
      <c r="C14" s="82"/>
      <c r="D14" s="82"/>
      <c r="E14" s="82"/>
      <c r="F14" s="82"/>
      <c r="G14" s="247"/>
      <c r="H14" s="247"/>
      <c r="I14" s="79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8"/>
    </row>
    <row r="15" spans="1:25" ht="18.75" x14ac:dyDescent="0.3">
      <c r="A15" s="244">
        <v>1</v>
      </c>
      <c r="B15" s="672" t="s">
        <v>879</v>
      </c>
      <c r="C15" s="82">
        <v>32</v>
      </c>
      <c r="D15" s="82">
        <v>32</v>
      </c>
      <c r="E15" s="82">
        <v>1695</v>
      </c>
      <c r="F15" s="82">
        <v>2.8475999999999999</v>
      </c>
      <c r="G15" s="247"/>
      <c r="H15" s="79">
        <v>0.18306</v>
      </c>
      <c r="I15" s="79">
        <v>1.7085599999999999</v>
      </c>
      <c r="J15" s="247"/>
      <c r="K15" s="879">
        <v>1.8916199999999999</v>
      </c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8"/>
    </row>
    <row r="16" spans="1:25" ht="18.75" x14ac:dyDescent="0.3">
      <c r="A16" s="244">
        <v>2</v>
      </c>
      <c r="B16" s="672" t="s">
        <v>897</v>
      </c>
      <c r="C16" s="82">
        <v>3</v>
      </c>
      <c r="D16" s="82">
        <v>3</v>
      </c>
      <c r="E16" s="82">
        <v>200</v>
      </c>
      <c r="F16" s="82">
        <v>0.33600000000000002</v>
      </c>
      <c r="G16" s="247"/>
      <c r="H16" s="79">
        <v>2.8799999999999999E-2</v>
      </c>
      <c r="I16" s="79">
        <v>0.3024</v>
      </c>
      <c r="J16" s="247"/>
      <c r="K16" s="879">
        <v>0.33119999999999999</v>
      </c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8"/>
    </row>
    <row r="17" spans="1:25" ht="18.75" x14ac:dyDescent="0.3">
      <c r="A17" s="244"/>
      <c r="B17" s="672"/>
      <c r="C17" s="82"/>
      <c r="D17" s="82"/>
      <c r="E17" s="82"/>
      <c r="F17" s="82"/>
      <c r="G17" s="247"/>
      <c r="H17" s="79"/>
      <c r="I17" s="79"/>
      <c r="J17" s="247"/>
      <c r="K17" s="879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8"/>
    </row>
    <row r="18" spans="1:25" ht="18" x14ac:dyDescent="0.25">
      <c r="A18" s="244"/>
      <c r="B18" s="250"/>
      <c r="C18" s="82"/>
      <c r="D18" s="82"/>
      <c r="E18" s="82"/>
      <c r="F18" s="82"/>
      <c r="G18" s="247"/>
      <c r="H18" s="79"/>
      <c r="I18" s="79"/>
      <c r="J18" s="247"/>
      <c r="K18" s="879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8"/>
    </row>
    <row r="19" spans="1:25" ht="18.75" x14ac:dyDescent="0.3">
      <c r="A19" s="244"/>
      <c r="B19" s="672" t="s">
        <v>829</v>
      </c>
      <c r="C19" s="82"/>
      <c r="D19" s="82"/>
      <c r="E19" s="82"/>
      <c r="F19" s="82"/>
      <c r="G19" s="247"/>
      <c r="H19" s="79"/>
      <c r="I19" s="79"/>
      <c r="J19" s="247"/>
      <c r="K19" s="879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8"/>
    </row>
    <row r="20" spans="1:25" ht="18.75" x14ac:dyDescent="0.3">
      <c r="A20" s="673">
        <v>1</v>
      </c>
      <c r="B20" s="672" t="s">
        <v>961</v>
      </c>
      <c r="C20" s="82">
        <v>1</v>
      </c>
      <c r="D20" s="82">
        <v>1</v>
      </c>
      <c r="E20" s="82">
        <v>350</v>
      </c>
      <c r="F20" s="82">
        <v>1.0584</v>
      </c>
      <c r="G20" s="247"/>
      <c r="H20" s="79">
        <v>9.4500000000000001E-2</v>
      </c>
      <c r="I20" s="79">
        <v>0.95255999999999996</v>
      </c>
      <c r="J20" s="247"/>
      <c r="K20" s="879">
        <v>1.0470599999999999</v>
      </c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8"/>
    </row>
    <row r="21" spans="1:25" ht="18.75" x14ac:dyDescent="0.3">
      <c r="A21" s="673">
        <v>2</v>
      </c>
      <c r="B21" s="672" t="s">
        <v>959</v>
      </c>
      <c r="C21" s="82">
        <v>1</v>
      </c>
      <c r="D21" s="82">
        <v>1</v>
      </c>
      <c r="E21" s="82">
        <v>250</v>
      </c>
      <c r="F21" s="82">
        <v>0.56699999999999995</v>
      </c>
      <c r="G21" s="247"/>
      <c r="H21" s="79">
        <v>6.7500000000000004E-2</v>
      </c>
      <c r="I21" s="79">
        <v>0.31184999999999996</v>
      </c>
      <c r="J21" s="247"/>
      <c r="K21" s="879">
        <v>0.37934999999999997</v>
      </c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8"/>
    </row>
    <row r="22" spans="1:25" ht="18.75" x14ac:dyDescent="0.3">
      <c r="A22" s="673">
        <v>3</v>
      </c>
      <c r="B22" s="672" t="s">
        <v>960</v>
      </c>
      <c r="C22" s="82">
        <v>1</v>
      </c>
      <c r="D22" s="82">
        <v>1</v>
      </c>
      <c r="E22" s="82">
        <v>675</v>
      </c>
      <c r="F22" s="82">
        <v>4.0823999999999998</v>
      </c>
      <c r="G22" s="247"/>
      <c r="H22" s="79">
        <v>0.18225</v>
      </c>
      <c r="I22" s="79">
        <v>3.6741600000000001</v>
      </c>
      <c r="J22" s="247"/>
      <c r="K22" s="879">
        <v>3.8564099999999999</v>
      </c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8"/>
    </row>
    <row r="23" spans="1:25" ht="18.75" x14ac:dyDescent="0.3">
      <c r="A23" s="673"/>
      <c r="B23" s="672"/>
      <c r="C23" s="82"/>
      <c r="D23" s="82"/>
      <c r="E23" s="82"/>
      <c r="F23" s="82"/>
      <c r="G23" s="247"/>
      <c r="H23" s="79"/>
      <c r="I23" s="247"/>
      <c r="J23" s="247"/>
      <c r="K23" s="879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8"/>
    </row>
    <row r="24" spans="1:25" x14ac:dyDescent="0.25">
      <c r="A24" s="244"/>
      <c r="B24" s="250"/>
      <c r="C24" s="249"/>
      <c r="D24" s="249"/>
      <c r="E24" s="249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8"/>
    </row>
    <row r="25" spans="1:25" x14ac:dyDescent="0.25">
      <c r="A25" s="244"/>
      <c r="B25" s="250"/>
      <c r="C25" s="249"/>
      <c r="D25" s="249"/>
      <c r="E25" s="249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8"/>
    </row>
    <row r="26" spans="1:25" ht="16.5" x14ac:dyDescent="0.3">
      <c r="A26" s="244"/>
      <c r="B26" s="672" t="s">
        <v>411</v>
      </c>
      <c r="C26" s="249"/>
      <c r="D26" s="249"/>
      <c r="E26" s="249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8"/>
    </row>
    <row r="27" spans="1:25" ht="16.5" x14ac:dyDescent="0.3">
      <c r="A27" s="244">
        <v>1</v>
      </c>
      <c r="B27" s="672" t="s">
        <v>281</v>
      </c>
      <c r="C27" s="249"/>
      <c r="D27" s="249"/>
      <c r="E27" s="249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8"/>
    </row>
    <row r="28" spans="1:25" ht="16.5" x14ac:dyDescent="0.3">
      <c r="A28" s="673"/>
      <c r="B28" s="672"/>
      <c r="C28" s="249"/>
      <c r="D28" s="249"/>
      <c r="E28" s="249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8"/>
    </row>
    <row r="29" spans="1:25" ht="16.5" x14ac:dyDescent="0.3">
      <c r="A29" s="673">
        <v>2</v>
      </c>
      <c r="B29" s="672" t="s">
        <v>281</v>
      </c>
      <c r="C29" s="249"/>
      <c r="D29" s="249"/>
      <c r="E29" s="249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8"/>
    </row>
    <row r="30" spans="1:25" ht="16.5" x14ac:dyDescent="0.3">
      <c r="A30" s="673"/>
      <c r="B30" s="672"/>
      <c r="C30" s="249"/>
      <c r="D30" s="249"/>
      <c r="E30" s="249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8"/>
    </row>
    <row r="31" spans="1:25" x14ac:dyDescent="0.25">
      <c r="A31" s="244"/>
      <c r="B31" s="250"/>
      <c r="C31" s="249"/>
      <c r="D31" s="249"/>
      <c r="E31" s="249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8"/>
    </row>
    <row r="32" spans="1:25" x14ac:dyDescent="0.25">
      <c r="A32" s="244"/>
      <c r="B32" s="250"/>
      <c r="C32" s="249"/>
      <c r="D32" s="249"/>
      <c r="E32" s="249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8"/>
    </row>
    <row r="33" spans="1:25" ht="16.5" x14ac:dyDescent="0.3">
      <c r="A33" s="673"/>
      <c r="B33" s="674" t="s">
        <v>416</v>
      </c>
      <c r="C33" s="249"/>
      <c r="D33" s="249"/>
      <c r="E33" s="249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8"/>
    </row>
    <row r="34" spans="1:25" x14ac:dyDescent="0.25">
      <c r="A34" s="244">
        <v>1</v>
      </c>
      <c r="B34" s="675" t="s">
        <v>281</v>
      </c>
      <c r="C34" s="249"/>
      <c r="D34" s="249"/>
      <c r="E34" s="249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8"/>
    </row>
    <row r="35" spans="1:25" x14ac:dyDescent="0.25">
      <c r="A35" s="244"/>
      <c r="B35" s="675"/>
      <c r="C35" s="249"/>
      <c r="D35" s="249"/>
      <c r="E35" s="249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8"/>
    </row>
    <row r="36" spans="1:25" x14ac:dyDescent="0.25">
      <c r="A36" s="244">
        <v>2</v>
      </c>
      <c r="B36" s="675" t="s">
        <v>281</v>
      </c>
      <c r="C36" s="249"/>
      <c r="D36" s="249"/>
      <c r="E36" s="249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8"/>
    </row>
    <row r="37" spans="1:25" x14ac:dyDescent="0.25">
      <c r="A37" s="244"/>
      <c r="B37" s="675"/>
      <c r="C37" s="249"/>
      <c r="D37" s="249"/>
      <c r="E37" s="249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8"/>
    </row>
    <row r="38" spans="1:25" ht="17.25" thickBot="1" x14ac:dyDescent="0.35">
      <c r="A38" s="244"/>
      <c r="B38" s="877" t="s">
        <v>82</v>
      </c>
      <c r="C38" s="249">
        <v>38</v>
      </c>
      <c r="D38" s="249">
        <v>38</v>
      </c>
      <c r="E38" s="249"/>
      <c r="F38" s="255">
        <v>8.8914000000000009</v>
      </c>
      <c r="G38" s="255">
        <v>0</v>
      </c>
      <c r="H38" s="255"/>
      <c r="I38" s="255"/>
      <c r="J38" s="255"/>
      <c r="K38" s="887">
        <v>7.5056399999999996</v>
      </c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8"/>
    </row>
    <row r="39" spans="1:25" x14ac:dyDescent="0.25">
      <c r="A39" s="244"/>
      <c r="B39" s="676"/>
      <c r="C39" s="249"/>
      <c r="D39" s="249"/>
      <c r="E39" s="249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8"/>
    </row>
    <row r="40" spans="1:25" ht="16.5" x14ac:dyDescent="0.25">
      <c r="A40" s="244"/>
      <c r="B40" s="833" t="s">
        <v>837</v>
      </c>
      <c r="C40" s="249"/>
      <c r="D40" s="249"/>
      <c r="E40" s="249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8"/>
    </row>
    <row r="41" spans="1:25" x14ac:dyDescent="0.25">
      <c r="A41" s="244"/>
      <c r="B41" s="676" t="s">
        <v>839</v>
      </c>
      <c r="C41" s="249"/>
      <c r="D41" s="249"/>
      <c r="E41" s="249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8"/>
    </row>
    <row r="42" spans="1:25" x14ac:dyDescent="0.25">
      <c r="A42" s="244"/>
      <c r="B42" s="676" t="s">
        <v>838</v>
      </c>
      <c r="C42" s="249"/>
      <c r="D42" s="249"/>
      <c r="E42" s="249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8"/>
    </row>
    <row r="43" spans="1:25" x14ac:dyDescent="0.25">
      <c r="A43" s="244"/>
      <c r="B43" s="676" t="s">
        <v>840</v>
      </c>
      <c r="C43" s="249"/>
      <c r="D43" s="249"/>
      <c r="E43" s="249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8"/>
    </row>
    <row r="44" spans="1:25" x14ac:dyDescent="0.25">
      <c r="A44" s="244"/>
      <c r="B44" s="676"/>
      <c r="C44" s="249"/>
      <c r="D44" s="249"/>
      <c r="E44" s="249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8"/>
    </row>
    <row r="45" spans="1:25" ht="16.5" x14ac:dyDescent="0.3">
      <c r="A45" s="244"/>
      <c r="B45" s="245" t="s">
        <v>73</v>
      </c>
      <c r="C45" s="249"/>
      <c r="D45" s="249"/>
      <c r="E45" s="249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8"/>
    </row>
    <row r="46" spans="1:25" x14ac:dyDescent="0.25">
      <c r="A46" s="244" t="s">
        <v>39</v>
      </c>
      <c r="B46" s="250" t="s">
        <v>831</v>
      </c>
      <c r="C46" s="249"/>
      <c r="D46" s="249"/>
      <c r="E46" s="249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8"/>
    </row>
    <row r="47" spans="1:25" x14ac:dyDescent="0.25">
      <c r="A47" s="244" t="s">
        <v>40</v>
      </c>
      <c r="B47" s="247" t="s">
        <v>62</v>
      </c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8"/>
    </row>
    <row r="48" spans="1:25" x14ac:dyDescent="0.25">
      <c r="A48" s="244" t="s">
        <v>41</v>
      </c>
      <c r="B48" s="247" t="s">
        <v>63</v>
      </c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8"/>
    </row>
    <row r="49" spans="1:25" ht="16.5" x14ac:dyDescent="0.3">
      <c r="A49" s="244"/>
      <c r="B49" s="246" t="s">
        <v>832</v>
      </c>
      <c r="C49" s="247"/>
      <c r="D49" s="247"/>
      <c r="E49" s="247"/>
      <c r="F49" s="247">
        <v>5.7077999999999997E-2</v>
      </c>
      <c r="G49" s="247"/>
      <c r="H49" s="247"/>
      <c r="I49" s="247">
        <v>0.201096</v>
      </c>
      <c r="J49" s="247"/>
      <c r="K49" s="246">
        <v>0.25817400000000001</v>
      </c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8"/>
    </row>
    <row r="50" spans="1:25" x14ac:dyDescent="0.25">
      <c r="A50" s="211" t="s">
        <v>42</v>
      </c>
      <c r="B50" s="249" t="s">
        <v>833</v>
      </c>
      <c r="C50" s="249"/>
      <c r="D50" s="249"/>
      <c r="E50" s="249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8"/>
    </row>
    <row r="51" spans="1:25" x14ac:dyDescent="0.25">
      <c r="A51" s="244" t="s">
        <v>43</v>
      </c>
      <c r="B51" s="247" t="s">
        <v>841</v>
      </c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8"/>
    </row>
    <row r="52" spans="1:25" x14ac:dyDescent="0.25">
      <c r="A52" s="244">
        <v>1</v>
      </c>
      <c r="B52" s="247" t="s">
        <v>281</v>
      </c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8"/>
    </row>
    <row r="53" spans="1:25" x14ac:dyDescent="0.25">
      <c r="A53" s="244">
        <v>2</v>
      </c>
      <c r="B53" s="247" t="s">
        <v>281</v>
      </c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8"/>
    </row>
    <row r="54" spans="1:25" x14ac:dyDescent="0.25">
      <c r="A54" s="244">
        <v>3</v>
      </c>
      <c r="B54" s="247" t="s">
        <v>281</v>
      </c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8"/>
    </row>
    <row r="55" spans="1:25" x14ac:dyDescent="0.25">
      <c r="A55" s="244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8"/>
    </row>
    <row r="56" spans="1:25" x14ac:dyDescent="0.25">
      <c r="A56" s="244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8"/>
    </row>
    <row r="57" spans="1:25" x14ac:dyDescent="0.25">
      <c r="A57" s="244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8"/>
    </row>
    <row r="58" spans="1:25" ht="16.5" x14ac:dyDescent="0.3">
      <c r="A58" s="244"/>
      <c r="B58" s="245" t="s">
        <v>834</v>
      </c>
      <c r="C58" s="247"/>
      <c r="D58" s="247"/>
      <c r="E58" s="247"/>
      <c r="F58" s="247"/>
      <c r="G58" s="247"/>
      <c r="H58" s="247"/>
      <c r="I58" s="247"/>
      <c r="J58" s="247"/>
      <c r="K58" s="246">
        <v>7.763814</v>
      </c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8"/>
    </row>
    <row r="59" spans="1:25" x14ac:dyDescent="0.25">
      <c r="A59" s="244">
        <v>30</v>
      </c>
      <c r="B59" s="249" t="s">
        <v>835</v>
      </c>
      <c r="C59" s="249"/>
      <c r="D59" s="249"/>
      <c r="E59" s="249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8"/>
    </row>
    <row r="60" spans="1:25" x14ac:dyDescent="0.25">
      <c r="A60" s="244"/>
      <c r="B60" s="249" t="s">
        <v>836</v>
      </c>
      <c r="C60" s="249"/>
      <c r="D60" s="249"/>
      <c r="E60" s="249"/>
      <c r="F60" s="903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8"/>
    </row>
    <row r="61" spans="1:25" ht="23.25" x14ac:dyDescent="0.35">
      <c r="A61" s="244"/>
      <c r="B61" s="672" t="s">
        <v>435</v>
      </c>
      <c r="C61" s="245"/>
      <c r="D61" s="245"/>
      <c r="E61" s="899"/>
      <c r="F61" s="247"/>
      <c r="G61" s="901"/>
      <c r="H61" s="247"/>
      <c r="I61" s="247"/>
      <c r="J61" s="247"/>
      <c r="K61" s="888">
        <v>7.5056399999999996</v>
      </c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8"/>
    </row>
    <row r="62" spans="1:25" ht="17.25" thickBot="1" x14ac:dyDescent="0.35">
      <c r="A62" s="254"/>
      <c r="B62" s="255"/>
      <c r="C62" s="255"/>
      <c r="D62" s="255"/>
      <c r="E62" s="900"/>
      <c r="F62" s="247"/>
      <c r="G62" s="902"/>
      <c r="H62" s="255"/>
      <c r="I62" s="255"/>
      <c r="J62" s="255"/>
      <c r="K62" s="246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6"/>
    </row>
    <row r="63" spans="1:25" ht="13.5" customHeight="1" x14ac:dyDescent="0.25">
      <c r="A63" s="211"/>
      <c r="C63" s="257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</row>
    <row r="64" spans="1:25" x14ac:dyDescent="0.25">
      <c r="A64" s="211"/>
      <c r="C64" s="25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</row>
    <row r="65" spans="1:25" x14ac:dyDescent="0.25">
      <c r="A65" s="211"/>
      <c r="C65" s="669"/>
      <c r="D65" s="670"/>
      <c r="E65" s="670"/>
      <c r="F65" s="670"/>
      <c r="G65" s="670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</row>
    <row r="66" spans="1:25" x14ac:dyDescent="0.25">
      <c r="A66" s="21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</row>
    <row r="67" spans="1:25" ht="16.5" customHeight="1" x14ac:dyDescent="0.25">
      <c r="A67" s="211"/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</row>
    <row r="68" spans="1:25" ht="17.25" customHeight="1" x14ac:dyDescent="0.25">
      <c r="A68" s="211"/>
      <c r="C68" s="1246"/>
      <c r="D68" s="1247"/>
      <c r="E68" s="1247"/>
      <c r="F68" s="1247"/>
      <c r="G68" s="1247"/>
      <c r="H68" s="1247"/>
      <c r="I68" s="1247"/>
      <c r="J68" s="1247"/>
      <c r="K68" s="1247"/>
      <c r="L68" s="1247"/>
      <c r="M68" s="1247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</row>
    <row r="69" spans="1:25" ht="18" customHeight="1" x14ac:dyDescent="0.25">
      <c r="A69" s="211"/>
      <c r="C69" s="1246"/>
      <c r="D69" s="1247"/>
      <c r="E69" s="1247"/>
      <c r="F69" s="1247"/>
      <c r="G69" s="1247"/>
      <c r="H69" s="1247"/>
      <c r="I69" s="1247"/>
      <c r="J69" s="1247"/>
      <c r="K69" s="1247"/>
      <c r="L69" s="1247"/>
      <c r="M69" s="1247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</row>
    <row r="70" spans="1:25" ht="15.75" customHeight="1" x14ac:dyDescent="0.25">
      <c r="A70" s="211"/>
      <c r="C70" s="1244"/>
      <c r="D70" s="1245"/>
      <c r="E70" s="1245"/>
      <c r="F70" s="1245"/>
      <c r="G70" s="1245"/>
      <c r="H70" s="1245"/>
      <c r="I70" s="1245"/>
      <c r="J70" s="1245"/>
      <c r="K70" s="1245"/>
      <c r="L70" s="1245"/>
      <c r="M70" s="1245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</row>
    <row r="71" spans="1:25" ht="18.75" x14ac:dyDescent="0.3">
      <c r="A71" s="211"/>
      <c r="C71" s="214"/>
      <c r="D71" s="212"/>
      <c r="E71" s="212"/>
      <c r="F71" s="212"/>
      <c r="G71" s="212"/>
      <c r="H71" s="213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</row>
    <row r="72" spans="1:25" x14ac:dyDescent="0.25">
      <c r="A72" s="211"/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</row>
    <row r="73" spans="1:25" x14ac:dyDescent="0.25"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</row>
    <row r="74" spans="1:25" x14ac:dyDescent="0.25"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</row>
    <row r="75" spans="1:25" ht="18.75" x14ac:dyDescent="0.3">
      <c r="B75" s="213"/>
      <c r="C75" s="213"/>
      <c r="D75" s="213"/>
      <c r="E75" s="213"/>
      <c r="F75" s="213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</row>
    <row r="76" spans="1:25" ht="18.75" x14ac:dyDescent="0.3">
      <c r="B76" s="213"/>
      <c r="C76" s="213"/>
      <c r="D76" s="213"/>
      <c r="E76" s="213"/>
      <c r="F76" s="213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</row>
    <row r="77" spans="1:25" x14ac:dyDescent="0.25"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</row>
    <row r="78" spans="1:25" x14ac:dyDescent="0.25"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</row>
    <row r="79" spans="1:25" x14ac:dyDescent="0.25"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</row>
    <row r="80" spans="1:25" x14ac:dyDescent="0.25"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</row>
    <row r="81" spans="1:25" x14ac:dyDescent="0.25"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</row>
    <row r="82" spans="1:25" x14ac:dyDescent="0.25"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</row>
    <row r="83" spans="1:25" x14ac:dyDescent="0.25"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</row>
    <row r="84" spans="1:25" x14ac:dyDescent="0.25"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</row>
    <row r="85" spans="1:25" x14ac:dyDescent="0.25"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</row>
    <row r="86" spans="1:25" x14ac:dyDescent="0.25">
      <c r="A86" s="21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</row>
    <row r="87" spans="1:25" x14ac:dyDescent="0.25">
      <c r="A87" s="211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</row>
    <row r="88" spans="1:25" x14ac:dyDescent="0.25">
      <c r="A88" s="211"/>
      <c r="B88" s="201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</row>
    <row r="89" spans="1:25" x14ac:dyDescent="0.25">
      <c r="A89" s="211"/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</row>
    <row r="90" spans="1:25" x14ac:dyDescent="0.25">
      <c r="A90" s="211"/>
      <c r="B90" s="201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</row>
    <row r="91" spans="1:25" x14ac:dyDescent="0.25">
      <c r="A91" s="211"/>
      <c r="B91" s="201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</row>
    <row r="92" spans="1:25" x14ac:dyDescent="0.25">
      <c r="A92" s="211"/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</row>
    <row r="93" spans="1:25" x14ac:dyDescent="0.25">
      <c r="A93" s="211"/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</row>
    <row r="94" spans="1:25" x14ac:dyDescent="0.25">
      <c r="A94" s="211"/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</row>
    <row r="95" spans="1:25" x14ac:dyDescent="0.25">
      <c r="A95" s="211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</row>
    <row r="96" spans="1:25" x14ac:dyDescent="0.25">
      <c r="A96" s="211"/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</row>
    <row r="97" spans="1:25" x14ac:dyDescent="0.25">
      <c r="A97" s="211"/>
      <c r="B97" s="201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</row>
    <row r="98" spans="1:25" x14ac:dyDescent="0.25">
      <c r="A98" s="211"/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</row>
    <row r="99" spans="1:25" x14ac:dyDescent="0.25">
      <c r="A99" s="211"/>
      <c r="B99" s="201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</row>
    <row r="100" spans="1:25" x14ac:dyDescent="0.25">
      <c r="A100" s="211"/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</row>
    <row r="101" spans="1:25" x14ac:dyDescent="0.25">
      <c r="A101" s="211"/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</row>
    <row r="102" spans="1:25" x14ac:dyDescent="0.25">
      <c r="A102" s="211"/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</row>
    <row r="103" spans="1:25" x14ac:dyDescent="0.25">
      <c r="A103" s="211"/>
      <c r="B103" s="201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</row>
    <row r="104" spans="1:25" x14ac:dyDescent="0.25">
      <c r="A104" s="211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</row>
    <row r="105" spans="1:25" x14ac:dyDescent="0.25">
      <c r="A105" s="211"/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</row>
    <row r="106" spans="1:25" x14ac:dyDescent="0.25">
      <c r="A106" s="211"/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</row>
    <row r="107" spans="1:25" x14ac:dyDescent="0.25">
      <c r="A107" s="211"/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</row>
    <row r="108" spans="1:25" x14ac:dyDescent="0.25">
      <c r="A108" s="211"/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</row>
    <row r="109" spans="1:25" x14ac:dyDescent="0.25">
      <c r="A109" s="211"/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</row>
    <row r="110" spans="1:25" x14ac:dyDescent="0.25">
      <c r="A110" s="211"/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</row>
    <row r="111" spans="1:25" x14ac:dyDescent="0.25">
      <c r="A111" s="211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</row>
    <row r="112" spans="1:25" x14ac:dyDescent="0.25">
      <c r="A112" s="211"/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</row>
    <row r="113" spans="1:25" x14ac:dyDescent="0.25">
      <c r="A113" s="211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</row>
    <row r="114" spans="1:25" x14ac:dyDescent="0.25">
      <c r="A114" s="211"/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</row>
    <row r="235" spans="1:25" s="210" customFormat="1" x14ac:dyDescent="0.25">
      <c r="A235" s="204"/>
      <c r="B235" s="200"/>
      <c r="C235" s="200"/>
      <c r="D235" s="200"/>
      <c r="E235" s="200"/>
      <c r="F235" s="200"/>
      <c r="G235" s="200"/>
      <c r="H235" s="200"/>
      <c r="I235" s="200"/>
      <c r="J235" s="200"/>
      <c r="K235" s="200"/>
      <c r="L235" s="200"/>
      <c r="M235" s="200"/>
      <c r="N235" s="200"/>
      <c r="O235" s="200"/>
      <c r="P235" s="200"/>
      <c r="Q235" s="200"/>
      <c r="R235" s="200"/>
      <c r="S235" s="200"/>
      <c r="T235" s="200"/>
      <c r="U235" s="200"/>
      <c r="V235" s="200"/>
      <c r="W235" s="200"/>
      <c r="X235" s="200"/>
      <c r="Y235" s="200"/>
    </row>
    <row r="236" spans="1:25" s="210" customFormat="1" x14ac:dyDescent="0.25">
      <c r="A236" s="204"/>
      <c r="B236" s="200"/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200"/>
      <c r="N236" s="200"/>
      <c r="O236" s="200"/>
      <c r="P236" s="200"/>
      <c r="Q236" s="200"/>
      <c r="R236" s="200"/>
      <c r="S236" s="200"/>
      <c r="T236" s="200"/>
      <c r="U236" s="200"/>
      <c r="V236" s="200"/>
      <c r="W236" s="200"/>
      <c r="X236" s="200"/>
      <c r="Y236" s="200"/>
    </row>
    <row r="237" spans="1:25" s="210" customFormat="1" x14ac:dyDescent="0.25">
      <c r="A237" s="204"/>
      <c r="B237" s="200"/>
      <c r="C237" s="200"/>
      <c r="D237" s="200"/>
      <c r="E237" s="200"/>
      <c r="F237" s="200"/>
      <c r="G237" s="200"/>
      <c r="H237" s="200"/>
      <c r="I237" s="200"/>
      <c r="J237" s="200"/>
      <c r="K237" s="200"/>
      <c r="L237" s="200"/>
      <c r="M237" s="200"/>
      <c r="N237" s="200"/>
      <c r="O237" s="200"/>
      <c r="P237" s="200"/>
      <c r="Q237" s="200"/>
      <c r="R237" s="200"/>
      <c r="S237" s="200"/>
      <c r="T237" s="200"/>
      <c r="U237" s="200"/>
      <c r="V237" s="200"/>
      <c r="W237" s="200"/>
      <c r="X237" s="200"/>
      <c r="Y237" s="200"/>
    </row>
    <row r="238" spans="1:25" s="210" customFormat="1" ht="31.5" customHeight="1" x14ac:dyDescent="0.25">
      <c r="A238" s="204"/>
      <c r="B238" s="200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200"/>
      <c r="O238" s="200"/>
      <c r="P238" s="200"/>
      <c r="Q238" s="200"/>
      <c r="R238" s="200"/>
      <c r="S238" s="200"/>
      <c r="T238" s="200"/>
      <c r="U238" s="200"/>
      <c r="V238" s="200"/>
      <c r="W238" s="200"/>
      <c r="X238" s="200"/>
      <c r="Y238" s="200"/>
    </row>
    <row r="239" spans="1:25" s="210" customFormat="1" x14ac:dyDescent="0.25">
      <c r="A239" s="204"/>
      <c r="B239" s="200"/>
      <c r="C239" s="200"/>
      <c r="D239" s="200"/>
      <c r="E239" s="200"/>
      <c r="F239" s="200"/>
      <c r="G239" s="200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</row>
    <row r="240" spans="1:25" s="210" customFormat="1" x14ac:dyDescent="0.25">
      <c r="A240" s="204"/>
      <c r="B240" s="200"/>
      <c r="C240" s="200"/>
      <c r="D240" s="200"/>
      <c r="E240" s="200"/>
      <c r="F240" s="200"/>
      <c r="G240" s="200"/>
      <c r="H240" s="200"/>
      <c r="I240" s="200"/>
      <c r="J240" s="200"/>
      <c r="K240" s="200"/>
      <c r="L240" s="200"/>
      <c r="M240" s="200"/>
      <c r="N240" s="200"/>
      <c r="O240" s="200"/>
      <c r="P240" s="200"/>
      <c r="Q240" s="200"/>
      <c r="R240" s="200"/>
      <c r="S240" s="200"/>
      <c r="T240" s="200"/>
      <c r="U240" s="200"/>
      <c r="V240" s="200"/>
      <c r="W240" s="200"/>
      <c r="X240" s="200"/>
      <c r="Y240" s="200"/>
    </row>
    <row r="241" spans="1:25" s="210" customFormat="1" x14ac:dyDescent="0.25">
      <c r="A241" s="204"/>
      <c r="B241" s="200"/>
      <c r="C241" s="200"/>
      <c r="D241" s="200"/>
      <c r="E241" s="200"/>
      <c r="F241" s="200"/>
      <c r="G241" s="200"/>
      <c r="H241" s="200"/>
      <c r="I241" s="200"/>
      <c r="J241" s="200"/>
      <c r="K241" s="200"/>
      <c r="L241" s="200"/>
      <c r="M241" s="200"/>
      <c r="N241" s="200"/>
      <c r="O241" s="200"/>
      <c r="P241" s="200"/>
      <c r="Q241" s="200"/>
      <c r="R241" s="200"/>
      <c r="S241" s="200"/>
      <c r="T241" s="200"/>
      <c r="U241" s="200"/>
      <c r="V241" s="200"/>
      <c r="W241" s="200"/>
      <c r="X241" s="200"/>
      <c r="Y241" s="200"/>
    </row>
    <row r="242" spans="1:25" s="210" customFormat="1" x14ac:dyDescent="0.25">
      <c r="A242" s="204"/>
      <c r="B242" s="200"/>
      <c r="C242" s="200"/>
      <c r="D242" s="200"/>
      <c r="E242" s="200"/>
      <c r="F242" s="200"/>
      <c r="G242" s="200"/>
      <c r="H242" s="200"/>
      <c r="I242" s="200"/>
      <c r="J242" s="200"/>
      <c r="K242" s="200"/>
      <c r="L242" s="200"/>
      <c r="M242" s="200"/>
      <c r="N242" s="200"/>
      <c r="O242" s="200"/>
      <c r="P242" s="200"/>
      <c r="Q242" s="200"/>
      <c r="R242" s="200"/>
      <c r="S242" s="200"/>
      <c r="T242" s="200"/>
      <c r="U242" s="200"/>
      <c r="V242" s="200"/>
      <c r="W242" s="200"/>
      <c r="X242" s="200"/>
      <c r="Y242" s="200"/>
    </row>
    <row r="243" spans="1:25" s="210" customFormat="1" ht="15" customHeight="1" x14ac:dyDescent="0.25">
      <c r="A243" s="204"/>
      <c r="B243" s="200"/>
      <c r="C243" s="200"/>
      <c r="D243" s="200"/>
      <c r="E243" s="200"/>
      <c r="F243" s="200"/>
      <c r="G243" s="200"/>
      <c r="H243" s="200"/>
      <c r="I243" s="200"/>
      <c r="J243" s="200"/>
      <c r="K243" s="200"/>
      <c r="L243" s="200"/>
      <c r="M243" s="200"/>
      <c r="N243" s="200"/>
      <c r="O243" s="200"/>
      <c r="P243" s="200"/>
      <c r="Q243" s="200"/>
      <c r="R243" s="200"/>
      <c r="S243" s="200"/>
      <c r="T243" s="200"/>
      <c r="U243" s="200"/>
      <c r="V243" s="200"/>
      <c r="W243" s="200"/>
      <c r="X243" s="200"/>
      <c r="Y243" s="200"/>
    </row>
    <row r="244" spans="1:25" s="210" customFormat="1" ht="15" customHeight="1" x14ac:dyDescent="0.25">
      <c r="A244" s="204"/>
      <c r="B244" s="200"/>
      <c r="C244" s="200"/>
      <c r="D244" s="200"/>
      <c r="E244" s="200"/>
      <c r="F244" s="200"/>
      <c r="G244" s="200"/>
      <c r="H244" s="200"/>
      <c r="I244" s="200"/>
      <c r="J244" s="200"/>
      <c r="K244" s="200"/>
      <c r="L244" s="200"/>
      <c r="M244" s="200"/>
      <c r="N244" s="200"/>
      <c r="O244" s="200"/>
      <c r="P244" s="200"/>
      <c r="Q244" s="200"/>
      <c r="R244" s="200"/>
      <c r="S244" s="200"/>
      <c r="T244" s="200"/>
      <c r="U244" s="200"/>
      <c r="V244" s="200"/>
      <c r="W244" s="200"/>
      <c r="X244" s="200"/>
      <c r="Y244" s="200"/>
    </row>
    <row r="245" spans="1:25" s="210" customFormat="1" x14ac:dyDescent="0.25">
      <c r="A245" s="204"/>
      <c r="B245" s="200"/>
      <c r="C245" s="200"/>
      <c r="D245" s="200"/>
      <c r="E245" s="200"/>
      <c r="F245" s="200"/>
      <c r="G245" s="200"/>
      <c r="H245" s="200"/>
      <c r="I245" s="200"/>
      <c r="J245" s="200"/>
      <c r="K245" s="200"/>
      <c r="L245" s="200"/>
      <c r="M245" s="200"/>
      <c r="N245" s="200"/>
      <c r="O245" s="200"/>
      <c r="P245" s="200"/>
      <c r="Q245" s="200"/>
      <c r="R245" s="200"/>
      <c r="S245" s="200"/>
      <c r="T245" s="200"/>
      <c r="U245" s="200"/>
      <c r="V245" s="200"/>
      <c r="W245" s="200"/>
      <c r="X245" s="200"/>
      <c r="Y245" s="200"/>
    </row>
  </sheetData>
  <mergeCells count="6">
    <mergeCell ref="C70:M70"/>
    <mergeCell ref="I6:J6"/>
    <mergeCell ref="M6:N6"/>
    <mergeCell ref="S6:T6"/>
    <mergeCell ref="C68:M68"/>
    <mergeCell ref="C69:M69"/>
  </mergeCells>
  <pageMargins left="0.59055118110236227" right="0.31496062992125984" top="0.43307086614173229" bottom="0.27559055118110237" header="0.31496062992125984" footer="0.19685039370078741"/>
  <pageSetup paperSize="8" scale="60" fitToHeight="2" pageOrder="overThenDown" orientation="landscape" r:id="rId1"/>
  <headerFooter alignWithMargins="0">
    <oddHeader>&amp;A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45"/>
  <sheetViews>
    <sheetView topLeftCell="A9" zoomScale="70" zoomScaleNormal="70" zoomScaleSheetLayoutView="77" workbookViewId="0">
      <selection activeCell="K23" sqref="K23"/>
    </sheetView>
  </sheetViews>
  <sheetFormatPr defaultRowHeight="15.75" x14ac:dyDescent="0.25"/>
  <cols>
    <col min="1" max="1" width="6.5" style="204" customWidth="1"/>
    <col min="2" max="2" width="68.1640625" style="200" customWidth="1"/>
    <col min="3" max="3" width="22.83203125" style="200" customWidth="1"/>
    <col min="4" max="4" width="24.83203125" style="200" customWidth="1"/>
    <col min="5" max="5" width="26.33203125" style="200" customWidth="1"/>
    <col min="6" max="6" width="30.1640625" style="200" customWidth="1"/>
    <col min="7" max="7" width="0.1640625" style="200" customWidth="1"/>
    <col min="8" max="8" width="31.83203125" style="200" customWidth="1"/>
    <col min="9" max="9" width="24.83203125" style="200" customWidth="1"/>
    <col min="10" max="10" width="19.6640625" style="200" customWidth="1"/>
    <col min="11" max="11" width="22.33203125" style="200" customWidth="1"/>
    <col min="12" max="12" width="17.83203125" style="200" hidden="1" customWidth="1"/>
    <col min="13" max="13" width="20.1640625" style="200" hidden="1" customWidth="1"/>
    <col min="14" max="17" width="17.83203125" style="200" hidden="1" customWidth="1"/>
    <col min="18" max="18" width="17.33203125" style="200" hidden="1" customWidth="1"/>
    <col min="19" max="19" width="13.5" style="200" hidden="1" customWidth="1"/>
    <col min="20" max="20" width="15" style="200" hidden="1" customWidth="1"/>
    <col min="21" max="21" width="13" style="200" hidden="1" customWidth="1"/>
    <col min="22" max="22" width="16.83203125" style="200" hidden="1" customWidth="1"/>
    <col min="23" max="23" width="25.5" style="200" hidden="1" customWidth="1"/>
    <col min="24" max="24" width="23.83203125" style="200" hidden="1" customWidth="1"/>
    <col min="25" max="25" width="20.5" style="200" customWidth="1"/>
    <col min="26" max="16384" width="9.33203125" style="201"/>
  </cols>
  <sheetData>
    <row r="1" spans="1:25" ht="19.5" thickBot="1" x14ac:dyDescent="0.3">
      <c r="A1" s="197"/>
      <c r="B1" s="198" t="s">
        <v>301</v>
      </c>
      <c r="C1" s="199"/>
      <c r="D1" s="199"/>
      <c r="E1" s="199"/>
      <c r="F1" s="199"/>
      <c r="M1" s="199"/>
    </row>
    <row r="2" spans="1:25" ht="16.5" thickBot="1" x14ac:dyDescent="0.3">
      <c r="A2" s="197"/>
      <c r="M2" s="201"/>
      <c r="V2" s="202"/>
    </row>
    <row r="3" spans="1:25" ht="18.75" x14ac:dyDescent="0.3">
      <c r="A3" s="197"/>
      <c r="B3" s="1039" t="s">
        <v>70</v>
      </c>
      <c r="C3" s="203"/>
      <c r="D3" s="203"/>
      <c r="E3" s="203"/>
      <c r="F3" s="203"/>
      <c r="M3" s="203"/>
    </row>
    <row r="4" spans="1:25" x14ac:dyDescent="0.25">
      <c r="B4" s="209" t="s">
        <v>430</v>
      </c>
      <c r="C4" s="1037" t="s">
        <v>924</v>
      </c>
      <c r="D4" s="161"/>
      <c r="E4" s="161"/>
    </row>
    <row r="5" spans="1:25" x14ac:dyDescent="0.25">
      <c r="B5" s="209" t="s">
        <v>222</v>
      </c>
      <c r="C5" s="1037" t="s">
        <v>924</v>
      </c>
      <c r="D5" s="161"/>
      <c r="E5" s="161"/>
      <c r="M5" s="201"/>
    </row>
    <row r="6" spans="1:25" ht="16.5" x14ac:dyDescent="0.3">
      <c r="B6" s="201"/>
      <c r="F6" s="205"/>
      <c r="I6" s="1243"/>
      <c r="J6" s="1243"/>
      <c r="M6" s="1243"/>
      <c r="N6" s="1243"/>
      <c r="O6" s="970"/>
      <c r="P6" s="970"/>
      <c r="Q6" s="970"/>
      <c r="S6" s="1243"/>
      <c r="T6" s="1243"/>
      <c r="Y6" s="282"/>
    </row>
    <row r="7" spans="1:25" ht="31.5" thickBot="1" x14ac:dyDescent="0.5">
      <c r="A7" s="201"/>
      <c r="B7" s="880" t="s">
        <v>963</v>
      </c>
      <c r="C7" s="670"/>
      <c r="D7" s="670"/>
      <c r="E7" s="670"/>
      <c r="F7" s="670"/>
      <c r="G7" s="670"/>
      <c r="H7" s="856"/>
      <c r="I7" s="670"/>
      <c r="J7" s="670"/>
      <c r="K7" s="670"/>
      <c r="L7" s="670"/>
      <c r="M7" s="670"/>
      <c r="N7" s="670"/>
      <c r="O7" s="670"/>
      <c r="P7" s="670"/>
      <c r="Q7" s="670"/>
      <c r="R7" s="670"/>
      <c r="S7" s="670"/>
      <c r="T7" s="670"/>
      <c r="U7" s="670"/>
      <c r="V7" s="704"/>
      <c r="X7" s="704"/>
      <c r="Y7" s="1038" t="s">
        <v>958</v>
      </c>
    </row>
    <row r="8" spans="1:25" s="206" customFormat="1" ht="97.5" customHeight="1" x14ac:dyDescent="0.2">
      <c r="A8" s="979" t="s">
        <v>34</v>
      </c>
      <c r="B8" s="980" t="s">
        <v>35</v>
      </c>
      <c r="C8" s="980" t="s">
        <v>478</v>
      </c>
      <c r="D8" s="980" t="s">
        <v>95</v>
      </c>
      <c r="E8" s="980" t="s">
        <v>104</v>
      </c>
      <c r="F8" s="980" t="s">
        <v>797</v>
      </c>
      <c r="G8" s="980" t="s">
        <v>96</v>
      </c>
      <c r="H8" s="980" t="s">
        <v>830</v>
      </c>
      <c r="I8" s="980" t="s">
        <v>97</v>
      </c>
      <c r="J8" s="980" t="s">
        <v>248</v>
      </c>
      <c r="K8" s="980" t="s">
        <v>53</v>
      </c>
      <c r="L8" s="980" t="s">
        <v>98</v>
      </c>
      <c r="M8" s="980" t="s">
        <v>479</v>
      </c>
      <c r="N8" s="980" t="s">
        <v>99</v>
      </c>
      <c r="O8" s="980" t="s">
        <v>266</v>
      </c>
      <c r="P8" s="980" t="s">
        <v>267</v>
      </c>
      <c r="Q8" s="980" t="s">
        <v>268</v>
      </c>
      <c r="R8" s="980" t="s">
        <v>100</v>
      </c>
      <c r="S8" s="980" t="s">
        <v>269</v>
      </c>
      <c r="T8" s="980" t="s">
        <v>71</v>
      </c>
      <c r="U8" s="980" t="s">
        <v>101</v>
      </c>
      <c r="V8" s="980" t="s">
        <v>102</v>
      </c>
      <c r="W8" s="980" t="s">
        <v>270</v>
      </c>
      <c r="X8" s="980" t="s">
        <v>103</v>
      </c>
      <c r="Y8" s="234" t="s">
        <v>36</v>
      </c>
    </row>
    <row r="9" spans="1:25" s="207" customFormat="1" ht="16.5" thickBot="1" x14ac:dyDescent="0.25">
      <c r="A9" s="235"/>
      <c r="B9" s="236"/>
      <c r="C9" s="236"/>
      <c r="D9" s="237"/>
      <c r="E9" s="236" t="s">
        <v>105</v>
      </c>
      <c r="F9" s="236" t="s">
        <v>9</v>
      </c>
      <c r="G9" s="236"/>
      <c r="H9" s="236"/>
      <c r="I9" s="236"/>
      <c r="J9" s="236"/>
      <c r="K9" s="236" t="s">
        <v>340</v>
      </c>
      <c r="L9" s="236" t="s">
        <v>72</v>
      </c>
      <c r="M9" s="236"/>
      <c r="N9" s="237"/>
      <c r="O9" s="237"/>
      <c r="P9" s="237"/>
      <c r="Q9" s="237"/>
      <c r="R9" s="236"/>
      <c r="S9" s="236"/>
      <c r="T9" s="236" t="s">
        <v>341</v>
      </c>
      <c r="U9" s="236"/>
      <c r="V9" s="237"/>
      <c r="W9" s="236" t="s">
        <v>342</v>
      </c>
      <c r="X9" s="236"/>
      <c r="Y9" s="238"/>
    </row>
    <row r="10" spans="1:25" s="208" customFormat="1" ht="17.25" thickBot="1" x14ac:dyDescent="0.35">
      <c r="A10" s="239">
        <v>1</v>
      </c>
      <c r="B10" s="240">
        <v>2</v>
      </c>
      <c r="C10" s="240">
        <v>3</v>
      </c>
      <c r="D10" s="240">
        <v>4</v>
      </c>
      <c r="E10" s="240">
        <v>5</v>
      </c>
      <c r="F10" s="215">
        <v>6</v>
      </c>
      <c r="G10" s="240">
        <v>7</v>
      </c>
      <c r="H10" s="240">
        <v>8</v>
      </c>
      <c r="I10" s="240">
        <v>9</v>
      </c>
      <c r="J10" s="240">
        <v>10</v>
      </c>
      <c r="K10" s="240">
        <v>11</v>
      </c>
      <c r="L10" s="240">
        <v>12</v>
      </c>
      <c r="M10" s="240">
        <v>13</v>
      </c>
      <c r="N10" s="240">
        <v>14</v>
      </c>
      <c r="O10" s="240">
        <v>15</v>
      </c>
      <c r="P10" s="240">
        <v>16</v>
      </c>
      <c r="Q10" s="240">
        <v>17</v>
      </c>
      <c r="R10" s="240">
        <v>18</v>
      </c>
      <c r="S10" s="240">
        <v>19</v>
      </c>
      <c r="T10" s="240">
        <v>20</v>
      </c>
      <c r="U10" s="240">
        <v>21</v>
      </c>
      <c r="V10" s="240">
        <v>22</v>
      </c>
      <c r="W10" s="240">
        <v>23</v>
      </c>
      <c r="X10" s="240">
        <v>24</v>
      </c>
      <c r="Y10" s="240">
        <v>25</v>
      </c>
    </row>
    <row r="11" spans="1:25" ht="18.75" x14ac:dyDescent="0.3">
      <c r="A11" s="241" t="s">
        <v>38</v>
      </c>
      <c r="B11" s="671" t="s">
        <v>50</v>
      </c>
      <c r="C11" s="82"/>
      <c r="D11" s="82"/>
      <c r="E11" s="82"/>
      <c r="F11" s="82"/>
      <c r="G11" s="242"/>
      <c r="H11" s="242"/>
      <c r="I11" s="79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3"/>
    </row>
    <row r="12" spans="1:25" ht="18.75" x14ac:dyDescent="0.3">
      <c r="A12" s="244"/>
      <c r="B12" s="245" t="s">
        <v>60</v>
      </c>
      <c r="C12" s="82"/>
      <c r="D12" s="82"/>
      <c r="E12" s="82"/>
      <c r="F12" s="82"/>
      <c r="G12" s="247"/>
      <c r="H12" s="247"/>
      <c r="I12" s="79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8"/>
    </row>
    <row r="13" spans="1:25" ht="18.75" x14ac:dyDescent="0.3">
      <c r="A13" s="244"/>
      <c r="B13" s="672" t="s">
        <v>61</v>
      </c>
      <c r="C13" s="82"/>
      <c r="D13" s="82"/>
      <c r="E13" s="82"/>
      <c r="F13" s="82"/>
      <c r="G13" s="247"/>
      <c r="H13" s="247"/>
      <c r="I13" s="79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8"/>
    </row>
    <row r="14" spans="1:25" ht="18.75" x14ac:dyDescent="0.3">
      <c r="A14" s="244"/>
      <c r="B14" s="672" t="s">
        <v>828</v>
      </c>
      <c r="C14" s="82"/>
      <c r="D14" s="82"/>
      <c r="E14" s="82"/>
      <c r="F14" s="82"/>
      <c r="G14" s="247"/>
      <c r="H14" s="247"/>
      <c r="I14" s="79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8"/>
    </row>
    <row r="15" spans="1:25" ht="18.75" x14ac:dyDescent="0.3">
      <c r="A15" s="244">
        <v>1</v>
      </c>
      <c r="B15" s="672" t="s">
        <v>879</v>
      </c>
      <c r="C15" s="82">
        <v>38</v>
      </c>
      <c r="D15" s="82">
        <v>38</v>
      </c>
      <c r="E15" s="82">
        <v>1945</v>
      </c>
      <c r="F15" s="82">
        <v>3.2675999999999998</v>
      </c>
      <c r="G15" s="247"/>
      <c r="H15" s="79">
        <v>0.21006</v>
      </c>
      <c r="I15" s="79">
        <v>1.9605599999999999</v>
      </c>
      <c r="J15" s="247"/>
      <c r="K15" s="879">
        <v>2.17062</v>
      </c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8"/>
    </row>
    <row r="16" spans="1:25" ht="18.75" x14ac:dyDescent="0.3">
      <c r="A16" s="244">
        <v>2</v>
      </c>
      <c r="B16" s="672" t="s">
        <v>897</v>
      </c>
      <c r="C16" s="82">
        <v>3</v>
      </c>
      <c r="D16" s="82">
        <v>3</v>
      </c>
      <c r="E16" s="82">
        <v>200</v>
      </c>
      <c r="F16" s="82">
        <v>0.33600000000000002</v>
      </c>
      <c r="G16" s="247"/>
      <c r="H16" s="79">
        <v>2.8799999999999999E-2</v>
      </c>
      <c r="I16" s="79">
        <v>0.3024</v>
      </c>
      <c r="J16" s="247"/>
      <c r="K16" s="879">
        <v>0.33119999999999999</v>
      </c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8"/>
    </row>
    <row r="17" spans="1:25" ht="18.75" x14ac:dyDescent="0.3">
      <c r="A17" s="244"/>
      <c r="B17" s="672"/>
      <c r="C17" s="82"/>
      <c r="D17" s="82"/>
      <c r="E17" s="82"/>
      <c r="F17" s="82"/>
      <c r="G17" s="247"/>
      <c r="H17" s="79"/>
      <c r="I17" s="79"/>
      <c r="J17" s="247"/>
      <c r="K17" s="879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8"/>
    </row>
    <row r="18" spans="1:25" ht="18" x14ac:dyDescent="0.25">
      <c r="A18" s="244"/>
      <c r="B18" s="250"/>
      <c r="C18" s="82"/>
      <c r="D18" s="82"/>
      <c r="E18" s="82"/>
      <c r="F18" s="82"/>
      <c r="G18" s="247"/>
      <c r="H18" s="79"/>
      <c r="I18" s="79"/>
      <c r="J18" s="247"/>
      <c r="K18" s="879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8"/>
    </row>
    <row r="19" spans="1:25" ht="18.75" x14ac:dyDescent="0.3">
      <c r="A19" s="244"/>
      <c r="B19" s="672" t="s">
        <v>829</v>
      </c>
      <c r="C19" s="82"/>
      <c r="D19" s="82"/>
      <c r="E19" s="82"/>
      <c r="F19" s="82"/>
      <c r="G19" s="247"/>
      <c r="H19" s="79"/>
      <c r="I19" s="79"/>
      <c r="J19" s="247"/>
      <c r="K19" s="879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8"/>
    </row>
    <row r="20" spans="1:25" ht="18.75" x14ac:dyDescent="0.3">
      <c r="A20" s="673">
        <v>1</v>
      </c>
      <c r="B20" s="672" t="s">
        <v>961</v>
      </c>
      <c r="C20" s="82">
        <v>1</v>
      </c>
      <c r="D20" s="82">
        <v>1</v>
      </c>
      <c r="E20" s="82">
        <v>350</v>
      </c>
      <c r="F20" s="82">
        <v>1.0584</v>
      </c>
      <c r="G20" s="247"/>
      <c r="H20" s="79">
        <v>9.4500000000000001E-2</v>
      </c>
      <c r="I20" s="79">
        <v>0.95255999999999996</v>
      </c>
      <c r="J20" s="247"/>
      <c r="K20" s="879">
        <v>1.0470599999999999</v>
      </c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8"/>
    </row>
    <row r="21" spans="1:25" ht="18.75" x14ac:dyDescent="0.3">
      <c r="A21" s="673">
        <v>2</v>
      </c>
      <c r="B21" s="672" t="s">
        <v>959</v>
      </c>
      <c r="C21" s="82">
        <v>1</v>
      </c>
      <c r="D21" s="82">
        <v>1</v>
      </c>
      <c r="E21" s="82">
        <v>250</v>
      </c>
      <c r="F21" s="82">
        <v>0.56699999999999995</v>
      </c>
      <c r="G21" s="247"/>
      <c r="H21" s="79">
        <v>6.7500000000000004E-2</v>
      </c>
      <c r="I21" s="79">
        <v>0.31184999999999996</v>
      </c>
      <c r="J21" s="247"/>
      <c r="K21" s="879">
        <v>0.37934999999999997</v>
      </c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8"/>
    </row>
    <row r="22" spans="1:25" ht="18.75" x14ac:dyDescent="0.3">
      <c r="A22" s="673">
        <v>3</v>
      </c>
      <c r="B22" s="672" t="s">
        <v>960</v>
      </c>
      <c r="C22" s="82">
        <v>1</v>
      </c>
      <c r="D22" s="82">
        <v>1</v>
      </c>
      <c r="E22" s="82">
        <v>850</v>
      </c>
      <c r="F22" s="82">
        <v>5.1407999999999996</v>
      </c>
      <c r="G22" s="247"/>
      <c r="H22" s="79">
        <v>0.22950000000000001</v>
      </c>
      <c r="I22" s="79">
        <v>4.6267199999999997</v>
      </c>
      <c r="J22" s="247"/>
      <c r="K22" s="879">
        <v>4.8562199999999995</v>
      </c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8"/>
    </row>
    <row r="23" spans="1:25" ht="18.75" x14ac:dyDescent="0.3">
      <c r="A23" s="673">
        <v>4</v>
      </c>
      <c r="B23" s="672" t="s">
        <v>964</v>
      </c>
      <c r="C23" s="82">
        <v>1</v>
      </c>
      <c r="D23" s="82">
        <v>1</v>
      </c>
      <c r="E23" s="82">
        <v>400</v>
      </c>
      <c r="F23" s="82">
        <v>2.4192</v>
      </c>
      <c r="G23" s="247"/>
      <c r="H23" s="79">
        <v>0.108</v>
      </c>
      <c r="I23" s="79">
        <v>1.4515199999999999</v>
      </c>
      <c r="J23" s="247"/>
      <c r="K23" s="879">
        <v>1.55952</v>
      </c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8"/>
    </row>
    <row r="24" spans="1:25" x14ac:dyDescent="0.25">
      <c r="A24" s="244"/>
      <c r="B24" s="250"/>
      <c r="C24" s="249"/>
      <c r="D24" s="249"/>
      <c r="E24" s="249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8"/>
    </row>
    <row r="25" spans="1:25" x14ac:dyDescent="0.25">
      <c r="A25" s="244"/>
      <c r="B25" s="250"/>
      <c r="C25" s="249"/>
      <c r="D25" s="249"/>
      <c r="E25" s="249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8"/>
    </row>
    <row r="26" spans="1:25" ht="16.5" x14ac:dyDescent="0.3">
      <c r="A26" s="244"/>
      <c r="B26" s="672" t="s">
        <v>411</v>
      </c>
      <c r="C26" s="249"/>
      <c r="D26" s="249"/>
      <c r="E26" s="249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8"/>
    </row>
    <row r="27" spans="1:25" ht="16.5" x14ac:dyDescent="0.3">
      <c r="A27" s="244">
        <v>1</v>
      </c>
      <c r="B27" s="672" t="s">
        <v>281</v>
      </c>
      <c r="C27" s="249"/>
      <c r="D27" s="249"/>
      <c r="E27" s="249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8"/>
    </row>
    <row r="28" spans="1:25" ht="16.5" x14ac:dyDescent="0.3">
      <c r="A28" s="673"/>
      <c r="B28" s="672"/>
      <c r="C28" s="249"/>
      <c r="D28" s="249"/>
      <c r="E28" s="249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8"/>
    </row>
    <row r="29" spans="1:25" ht="16.5" x14ac:dyDescent="0.3">
      <c r="A29" s="673">
        <v>2</v>
      </c>
      <c r="B29" s="672" t="s">
        <v>281</v>
      </c>
      <c r="C29" s="249"/>
      <c r="D29" s="249"/>
      <c r="E29" s="249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8"/>
    </row>
    <row r="30" spans="1:25" ht="16.5" x14ac:dyDescent="0.3">
      <c r="A30" s="673"/>
      <c r="B30" s="672"/>
      <c r="C30" s="249"/>
      <c r="D30" s="249"/>
      <c r="E30" s="249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8"/>
    </row>
    <row r="31" spans="1:25" x14ac:dyDescent="0.25">
      <c r="A31" s="244"/>
      <c r="B31" s="250"/>
      <c r="C31" s="249"/>
      <c r="D31" s="249"/>
      <c r="E31" s="249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8"/>
    </row>
    <row r="32" spans="1:25" x14ac:dyDescent="0.25">
      <c r="A32" s="244"/>
      <c r="B32" s="250"/>
      <c r="C32" s="249"/>
      <c r="D32" s="249"/>
      <c r="E32" s="249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8"/>
    </row>
    <row r="33" spans="1:25" ht="16.5" x14ac:dyDescent="0.3">
      <c r="A33" s="673"/>
      <c r="B33" s="674" t="s">
        <v>416</v>
      </c>
      <c r="C33" s="249"/>
      <c r="D33" s="249"/>
      <c r="E33" s="249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8"/>
    </row>
    <row r="34" spans="1:25" x14ac:dyDescent="0.25">
      <c r="A34" s="244">
        <v>1</v>
      </c>
      <c r="B34" s="675" t="s">
        <v>281</v>
      </c>
      <c r="C34" s="249"/>
      <c r="D34" s="249"/>
      <c r="E34" s="249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8"/>
    </row>
    <row r="35" spans="1:25" x14ac:dyDescent="0.25">
      <c r="A35" s="244"/>
      <c r="B35" s="675"/>
      <c r="C35" s="249"/>
      <c r="D35" s="249"/>
      <c r="E35" s="249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8"/>
    </row>
    <row r="36" spans="1:25" x14ac:dyDescent="0.25">
      <c r="A36" s="244">
        <v>2</v>
      </c>
      <c r="B36" s="675" t="s">
        <v>281</v>
      </c>
      <c r="C36" s="249"/>
      <c r="D36" s="249"/>
      <c r="E36" s="249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8"/>
    </row>
    <row r="37" spans="1:25" x14ac:dyDescent="0.25">
      <c r="A37" s="244"/>
      <c r="B37" s="675"/>
      <c r="C37" s="249"/>
      <c r="D37" s="249"/>
      <c r="E37" s="249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8"/>
    </row>
    <row r="38" spans="1:25" ht="17.25" thickBot="1" x14ac:dyDescent="0.35">
      <c r="A38" s="244"/>
      <c r="B38" s="877" t="s">
        <v>82</v>
      </c>
      <c r="C38" s="249">
        <v>45</v>
      </c>
      <c r="D38" s="249">
        <v>45</v>
      </c>
      <c r="E38" s="249"/>
      <c r="F38" s="255">
        <v>12.789</v>
      </c>
      <c r="G38" s="255">
        <v>0</v>
      </c>
      <c r="H38" s="255"/>
      <c r="I38" s="255"/>
      <c r="J38" s="255"/>
      <c r="K38" s="887">
        <v>10.343969999999999</v>
      </c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8"/>
    </row>
    <row r="39" spans="1:25" x14ac:dyDescent="0.25">
      <c r="A39" s="244"/>
      <c r="B39" s="676"/>
      <c r="C39" s="249"/>
      <c r="D39" s="249"/>
      <c r="E39" s="249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8"/>
    </row>
    <row r="40" spans="1:25" ht="16.5" x14ac:dyDescent="0.25">
      <c r="A40" s="244"/>
      <c r="B40" s="833" t="s">
        <v>837</v>
      </c>
      <c r="C40" s="249"/>
      <c r="D40" s="249"/>
      <c r="E40" s="249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8"/>
    </row>
    <row r="41" spans="1:25" x14ac:dyDescent="0.25">
      <c r="A41" s="244"/>
      <c r="B41" s="676" t="s">
        <v>839</v>
      </c>
      <c r="C41" s="249"/>
      <c r="D41" s="249"/>
      <c r="E41" s="249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8"/>
    </row>
    <row r="42" spans="1:25" x14ac:dyDescent="0.25">
      <c r="A42" s="244"/>
      <c r="B42" s="676" t="s">
        <v>838</v>
      </c>
      <c r="C42" s="249"/>
      <c r="D42" s="249"/>
      <c r="E42" s="249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8"/>
    </row>
    <row r="43" spans="1:25" x14ac:dyDescent="0.25">
      <c r="A43" s="244"/>
      <c r="B43" s="676" t="s">
        <v>840</v>
      </c>
      <c r="C43" s="249"/>
      <c r="D43" s="249"/>
      <c r="E43" s="249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8"/>
    </row>
    <row r="44" spans="1:25" x14ac:dyDescent="0.25">
      <c r="A44" s="244"/>
      <c r="B44" s="676"/>
      <c r="C44" s="249"/>
      <c r="D44" s="249"/>
      <c r="E44" s="249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8"/>
    </row>
    <row r="45" spans="1:25" ht="16.5" x14ac:dyDescent="0.3">
      <c r="A45" s="244"/>
      <c r="B45" s="245" t="s">
        <v>73</v>
      </c>
      <c r="C45" s="249"/>
      <c r="D45" s="249"/>
      <c r="E45" s="249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8"/>
    </row>
    <row r="46" spans="1:25" x14ac:dyDescent="0.25">
      <c r="A46" s="244" t="s">
        <v>39</v>
      </c>
      <c r="B46" s="250" t="s">
        <v>831</v>
      </c>
      <c r="C46" s="249"/>
      <c r="D46" s="249"/>
      <c r="E46" s="249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8"/>
    </row>
    <row r="47" spans="1:25" x14ac:dyDescent="0.25">
      <c r="A47" s="244" t="s">
        <v>40</v>
      </c>
      <c r="B47" s="247" t="s">
        <v>62</v>
      </c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8"/>
    </row>
    <row r="48" spans="1:25" x14ac:dyDescent="0.25">
      <c r="A48" s="244" t="s">
        <v>41</v>
      </c>
      <c r="B48" s="247" t="s">
        <v>63</v>
      </c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8"/>
    </row>
    <row r="49" spans="1:25" ht="16.5" x14ac:dyDescent="0.3">
      <c r="A49" s="244"/>
      <c r="B49" s="246" t="s">
        <v>832</v>
      </c>
      <c r="C49" s="247"/>
      <c r="D49" s="247"/>
      <c r="E49" s="247"/>
      <c r="F49" s="247">
        <v>6.7662E-2</v>
      </c>
      <c r="G49" s="247"/>
      <c r="H49" s="247"/>
      <c r="I49" s="247">
        <v>0.22629599999999997</v>
      </c>
      <c r="J49" s="247"/>
      <c r="K49" s="246">
        <v>0.29395799999999994</v>
      </c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8"/>
    </row>
    <row r="50" spans="1:25" x14ac:dyDescent="0.25">
      <c r="A50" s="211" t="s">
        <v>42</v>
      </c>
      <c r="B50" s="249" t="s">
        <v>833</v>
      </c>
      <c r="C50" s="249"/>
      <c r="D50" s="249"/>
      <c r="E50" s="249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8"/>
    </row>
    <row r="51" spans="1:25" x14ac:dyDescent="0.25">
      <c r="A51" s="244" t="s">
        <v>43</v>
      </c>
      <c r="B51" s="247" t="s">
        <v>841</v>
      </c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8"/>
    </row>
    <row r="52" spans="1:25" x14ac:dyDescent="0.25">
      <c r="A52" s="244">
        <v>1</v>
      </c>
      <c r="B52" s="247" t="s">
        <v>281</v>
      </c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8"/>
    </row>
    <row r="53" spans="1:25" x14ac:dyDescent="0.25">
      <c r="A53" s="244">
        <v>2</v>
      </c>
      <c r="B53" s="247" t="s">
        <v>281</v>
      </c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8"/>
    </row>
    <row r="54" spans="1:25" x14ac:dyDescent="0.25">
      <c r="A54" s="244">
        <v>3</v>
      </c>
      <c r="B54" s="247" t="s">
        <v>281</v>
      </c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8"/>
    </row>
    <row r="55" spans="1:25" x14ac:dyDescent="0.25">
      <c r="A55" s="244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8"/>
    </row>
    <row r="56" spans="1:25" x14ac:dyDescent="0.25">
      <c r="A56" s="244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8"/>
    </row>
    <row r="57" spans="1:25" x14ac:dyDescent="0.25">
      <c r="A57" s="244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8"/>
    </row>
    <row r="58" spans="1:25" ht="16.5" x14ac:dyDescent="0.3">
      <c r="A58" s="244"/>
      <c r="B58" s="245" t="s">
        <v>834</v>
      </c>
      <c r="C58" s="247"/>
      <c r="D58" s="247"/>
      <c r="E58" s="247"/>
      <c r="F58" s="247"/>
      <c r="G58" s="247"/>
      <c r="H58" s="247"/>
      <c r="I58" s="247"/>
      <c r="J58" s="247"/>
      <c r="K58" s="246">
        <v>10.637927999999999</v>
      </c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8"/>
    </row>
    <row r="59" spans="1:25" x14ac:dyDescent="0.25">
      <c r="A59" s="244">
        <v>30</v>
      </c>
      <c r="B59" s="249" t="s">
        <v>835</v>
      </c>
      <c r="C59" s="249"/>
      <c r="D59" s="249"/>
      <c r="E59" s="249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8"/>
    </row>
    <row r="60" spans="1:25" x14ac:dyDescent="0.25">
      <c r="A60" s="244"/>
      <c r="B60" s="249" t="s">
        <v>836</v>
      </c>
      <c r="C60" s="249"/>
      <c r="D60" s="249"/>
      <c r="E60" s="249"/>
      <c r="F60" s="903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8"/>
    </row>
    <row r="61" spans="1:25" ht="23.25" x14ac:dyDescent="0.35">
      <c r="A61" s="244"/>
      <c r="B61" s="672" t="s">
        <v>435</v>
      </c>
      <c r="C61" s="245"/>
      <c r="D61" s="245"/>
      <c r="E61" s="899"/>
      <c r="F61" s="247"/>
      <c r="G61" s="901"/>
      <c r="H61" s="247"/>
      <c r="I61" s="247"/>
      <c r="J61" s="247"/>
      <c r="K61" s="888">
        <v>10.343969999999999</v>
      </c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8"/>
    </row>
    <row r="62" spans="1:25" ht="17.25" thickBot="1" x14ac:dyDescent="0.35">
      <c r="A62" s="254"/>
      <c r="B62" s="255"/>
      <c r="C62" s="255"/>
      <c r="D62" s="255"/>
      <c r="E62" s="900"/>
      <c r="F62" s="247"/>
      <c r="G62" s="902"/>
      <c r="H62" s="255"/>
      <c r="I62" s="255"/>
      <c r="J62" s="255"/>
      <c r="K62" s="246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6"/>
    </row>
    <row r="63" spans="1:25" ht="13.5" customHeight="1" x14ac:dyDescent="0.25">
      <c r="A63" s="211"/>
      <c r="C63" s="257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</row>
    <row r="64" spans="1:25" x14ac:dyDescent="0.25">
      <c r="A64" s="211"/>
      <c r="C64" s="25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</row>
    <row r="65" spans="1:25" x14ac:dyDescent="0.25">
      <c r="A65" s="211"/>
      <c r="C65" s="669"/>
      <c r="D65" s="670"/>
      <c r="E65" s="670"/>
      <c r="F65" s="670"/>
      <c r="G65" s="670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</row>
    <row r="66" spans="1:25" x14ac:dyDescent="0.25">
      <c r="A66" s="21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</row>
    <row r="67" spans="1:25" ht="16.5" customHeight="1" x14ac:dyDescent="0.25">
      <c r="A67" s="211"/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</row>
    <row r="68" spans="1:25" ht="17.25" customHeight="1" x14ac:dyDescent="0.25">
      <c r="A68" s="211"/>
      <c r="C68" s="1246"/>
      <c r="D68" s="1247"/>
      <c r="E68" s="1247"/>
      <c r="F68" s="1247"/>
      <c r="G68" s="1247"/>
      <c r="H68" s="1247"/>
      <c r="I68" s="1247"/>
      <c r="J68" s="1247"/>
      <c r="K68" s="1247"/>
      <c r="L68" s="1247"/>
      <c r="M68" s="1247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</row>
    <row r="69" spans="1:25" ht="18" customHeight="1" x14ac:dyDescent="0.25">
      <c r="A69" s="211"/>
      <c r="C69" s="1246"/>
      <c r="D69" s="1247"/>
      <c r="E69" s="1247"/>
      <c r="F69" s="1247"/>
      <c r="G69" s="1247"/>
      <c r="H69" s="1247"/>
      <c r="I69" s="1247"/>
      <c r="J69" s="1247"/>
      <c r="K69" s="1247"/>
      <c r="L69" s="1247"/>
      <c r="M69" s="1247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</row>
    <row r="70" spans="1:25" ht="15.75" customHeight="1" x14ac:dyDescent="0.25">
      <c r="A70" s="211"/>
      <c r="C70" s="1244"/>
      <c r="D70" s="1245"/>
      <c r="E70" s="1245"/>
      <c r="F70" s="1245"/>
      <c r="G70" s="1245"/>
      <c r="H70" s="1245"/>
      <c r="I70" s="1245"/>
      <c r="J70" s="1245"/>
      <c r="K70" s="1245"/>
      <c r="L70" s="1245"/>
      <c r="M70" s="1245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</row>
    <row r="71" spans="1:25" ht="18.75" x14ac:dyDescent="0.3">
      <c r="A71" s="211"/>
      <c r="C71" s="214"/>
      <c r="D71" s="212"/>
      <c r="E71" s="212"/>
      <c r="F71" s="212"/>
      <c r="G71" s="212"/>
      <c r="H71" s="213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</row>
    <row r="72" spans="1:25" x14ac:dyDescent="0.25">
      <c r="A72" s="211"/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</row>
    <row r="73" spans="1:25" x14ac:dyDescent="0.25"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</row>
    <row r="74" spans="1:25" x14ac:dyDescent="0.25"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</row>
    <row r="75" spans="1:25" ht="18.75" x14ac:dyDescent="0.3">
      <c r="B75" s="213"/>
      <c r="C75" s="213"/>
      <c r="D75" s="213"/>
      <c r="E75" s="213"/>
      <c r="F75" s="213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</row>
    <row r="76" spans="1:25" ht="18.75" x14ac:dyDescent="0.3">
      <c r="B76" s="213"/>
      <c r="C76" s="213"/>
      <c r="D76" s="213"/>
      <c r="E76" s="213"/>
      <c r="F76" s="213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</row>
    <row r="77" spans="1:25" x14ac:dyDescent="0.25"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</row>
    <row r="78" spans="1:25" x14ac:dyDescent="0.25"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</row>
    <row r="79" spans="1:25" x14ac:dyDescent="0.25"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</row>
    <row r="80" spans="1:25" x14ac:dyDescent="0.25"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</row>
    <row r="81" spans="1:25" x14ac:dyDescent="0.25"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</row>
    <row r="82" spans="1:25" x14ac:dyDescent="0.25"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</row>
    <row r="83" spans="1:25" x14ac:dyDescent="0.25"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</row>
    <row r="84" spans="1:25" x14ac:dyDescent="0.25"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</row>
    <row r="85" spans="1:25" x14ac:dyDescent="0.25"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</row>
    <row r="86" spans="1:25" x14ac:dyDescent="0.25">
      <c r="A86" s="21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</row>
    <row r="87" spans="1:25" x14ac:dyDescent="0.25">
      <c r="A87" s="211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</row>
    <row r="88" spans="1:25" x14ac:dyDescent="0.25">
      <c r="A88" s="211"/>
      <c r="B88" s="201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</row>
    <row r="89" spans="1:25" x14ac:dyDescent="0.25">
      <c r="A89" s="211"/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</row>
    <row r="90" spans="1:25" x14ac:dyDescent="0.25">
      <c r="A90" s="211"/>
      <c r="B90" s="201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</row>
    <row r="91" spans="1:25" x14ac:dyDescent="0.25">
      <c r="A91" s="211"/>
      <c r="B91" s="201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</row>
    <row r="92" spans="1:25" x14ac:dyDescent="0.25">
      <c r="A92" s="211"/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</row>
    <row r="93" spans="1:25" x14ac:dyDescent="0.25">
      <c r="A93" s="211"/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</row>
    <row r="94" spans="1:25" x14ac:dyDescent="0.25">
      <c r="A94" s="211"/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</row>
    <row r="95" spans="1:25" x14ac:dyDescent="0.25">
      <c r="A95" s="211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</row>
    <row r="96" spans="1:25" x14ac:dyDescent="0.25">
      <c r="A96" s="211"/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</row>
    <row r="97" spans="1:25" x14ac:dyDescent="0.25">
      <c r="A97" s="211"/>
      <c r="B97" s="201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</row>
    <row r="98" spans="1:25" x14ac:dyDescent="0.25">
      <c r="A98" s="211"/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</row>
    <row r="99" spans="1:25" x14ac:dyDescent="0.25">
      <c r="A99" s="211"/>
      <c r="B99" s="201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</row>
    <row r="100" spans="1:25" x14ac:dyDescent="0.25">
      <c r="A100" s="211"/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</row>
    <row r="101" spans="1:25" x14ac:dyDescent="0.25">
      <c r="A101" s="211"/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</row>
    <row r="102" spans="1:25" x14ac:dyDescent="0.25">
      <c r="A102" s="211"/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</row>
    <row r="103" spans="1:25" x14ac:dyDescent="0.25">
      <c r="A103" s="211"/>
      <c r="B103" s="201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</row>
    <row r="104" spans="1:25" x14ac:dyDescent="0.25">
      <c r="A104" s="211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</row>
    <row r="105" spans="1:25" x14ac:dyDescent="0.25">
      <c r="A105" s="211"/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</row>
    <row r="106" spans="1:25" x14ac:dyDescent="0.25">
      <c r="A106" s="211"/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</row>
    <row r="107" spans="1:25" x14ac:dyDescent="0.25">
      <c r="A107" s="211"/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</row>
    <row r="108" spans="1:25" x14ac:dyDescent="0.25">
      <c r="A108" s="211"/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</row>
    <row r="109" spans="1:25" x14ac:dyDescent="0.25">
      <c r="A109" s="211"/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</row>
    <row r="110" spans="1:25" x14ac:dyDescent="0.25">
      <c r="A110" s="211"/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</row>
    <row r="111" spans="1:25" x14ac:dyDescent="0.25">
      <c r="A111" s="211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</row>
    <row r="112" spans="1:25" x14ac:dyDescent="0.25">
      <c r="A112" s="211"/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</row>
    <row r="113" spans="1:25" x14ac:dyDescent="0.25">
      <c r="A113" s="211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</row>
    <row r="114" spans="1:25" x14ac:dyDescent="0.25">
      <c r="A114" s="211"/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</row>
    <row r="235" spans="1:25" s="210" customFormat="1" x14ac:dyDescent="0.25">
      <c r="A235" s="204"/>
      <c r="B235" s="200"/>
      <c r="C235" s="200"/>
      <c r="D235" s="200"/>
      <c r="E235" s="200"/>
      <c r="F235" s="200"/>
      <c r="G235" s="200"/>
      <c r="H235" s="200"/>
      <c r="I235" s="200"/>
      <c r="J235" s="200"/>
      <c r="K235" s="200"/>
      <c r="L235" s="200"/>
      <c r="M235" s="200"/>
      <c r="N235" s="200"/>
      <c r="O235" s="200"/>
      <c r="P235" s="200"/>
      <c r="Q235" s="200"/>
      <c r="R235" s="200"/>
      <c r="S235" s="200"/>
      <c r="T235" s="200"/>
      <c r="U235" s="200"/>
      <c r="V235" s="200"/>
      <c r="W235" s="200"/>
      <c r="X235" s="200"/>
      <c r="Y235" s="200"/>
    </row>
    <row r="236" spans="1:25" s="210" customFormat="1" x14ac:dyDescent="0.25">
      <c r="A236" s="204"/>
      <c r="B236" s="200"/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200"/>
      <c r="N236" s="200"/>
      <c r="O236" s="200"/>
      <c r="P236" s="200"/>
      <c r="Q236" s="200"/>
      <c r="R236" s="200"/>
      <c r="S236" s="200"/>
      <c r="T236" s="200"/>
      <c r="U236" s="200"/>
      <c r="V236" s="200"/>
      <c r="W236" s="200"/>
      <c r="X236" s="200"/>
      <c r="Y236" s="200"/>
    </row>
    <row r="237" spans="1:25" s="210" customFormat="1" x14ac:dyDescent="0.25">
      <c r="A237" s="204"/>
      <c r="B237" s="200"/>
      <c r="C237" s="200"/>
      <c r="D237" s="200"/>
      <c r="E237" s="200"/>
      <c r="F237" s="200"/>
      <c r="G237" s="200"/>
      <c r="H237" s="200"/>
      <c r="I237" s="200"/>
      <c r="J237" s="200"/>
      <c r="K237" s="200"/>
      <c r="L237" s="200"/>
      <c r="M237" s="200"/>
      <c r="N237" s="200"/>
      <c r="O237" s="200"/>
      <c r="P237" s="200"/>
      <c r="Q237" s="200"/>
      <c r="R237" s="200"/>
      <c r="S237" s="200"/>
      <c r="T237" s="200"/>
      <c r="U237" s="200"/>
      <c r="V237" s="200"/>
      <c r="W237" s="200"/>
      <c r="X237" s="200"/>
      <c r="Y237" s="200"/>
    </row>
    <row r="238" spans="1:25" s="210" customFormat="1" ht="31.5" customHeight="1" x14ac:dyDescent="0.25">
      <c r="A238" s="204"/>
      <c r="B238" s="200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200"/>
      <c r="O238" s="200"/>
      <c r="P238" s="200"/>
      <c r="Q238" s="200"/>
      <c r="R238" s="200"/>
      <c r="S238" s="200"/>
      <c r="T238" s="200"/>
      <c r="U238" s="200"/>
      <c r="V238" s="200"/>
      <c r="W238" s="200"/>
      <c r="X238" s="200"/>
      <c r="Y238" s="200"/>
    </row>
    <row r="239" spans="1:25" s="210" customFormat="1" x14ac:dyDescent="0.25">
      <c r="A239" s="204"/>
      <c r="B239" s="200"/>
      <c r="C239" s="200"/>
      <c r="D239" s="200"/>
      <c r="E239" s="200"/>
      <c r="F239" s="200"/>
      <c r="G239" s="200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</row>
    <row r="240" spans="1:25" s="210" customFormat="1" x14ac:dyDescent="0.25">
      <c r="A240" s="204"/>
      <c r="B240" s="200"/>
      <c r="C240" s="200"/>
      <c r="D240" s="200"/>
      <c r="E240" s="200"/>
      <c r="F240" s="200"/>
      <c r="G240" s="200"/>
      <c r="H240" s="200"/>
      <c r="I240" s="200"/>
      <c r="J240" s="200"/>
      <c r="K240" s="200"/>
      <c r="L240" s="200"/>
      <c r="M240" s="200"/>
      <c r="N240" s="200"/>
      <c r="O240" s="200"/>
      <c r="P240" s="200"/>
      <c r="Q240" s="200"/>
      <c r="R240" s="200"/>
      <c r="S240" s="200"/>
      <c r="T240" s="200"/>
      <c r="U240" s="200"/>
      <c r="V240" s="200"/>
      <c r="W240" s="200"/>
      <c r="X240" s="200"/>
      <c r="Y240" s="200"/>
    </row>
    <row r="241" spans="1:25" s="210" customFormat="1" x14ac:dyDescent="0.25">
      <c r="A241" s="204"/>
      <c r="B241" s="200"/>
      <c r="C241" s="200"/>
      <c r="D241" s="200"/>
      <c r="E241" s="200"/>
      <c r="F241" s="200"/>
      <c r="G241" s="200"/>
      <c r="H241" s="200"/>
      <c r="I241" s="200"/>
      <c r="J241" s="200"/>
      <c r="K241" s="200"/>
      <c r="L241" s="200"/>
      <c r="M241" s="200"/>
      <c r="N241" s="200"/>
      <c r="O241" s="200"/>
      <c r="P241" s="200"/>
      <c r="Q241" s="200"/>
      <c r="R241" s="200"/>
      <c r="S241" s="200"/>
      <c r="T241" s="200"/>
      <c r="U241" s="200"/>
      <c r="V241" s="200"/>
      <c r="W241" s="200"/>
      <c r="X241" s="200"/>
      <c r="Y241" s="200"/>
    </row>
    <row r="242" spans="1:25" s="210" customFormat="1" x14ac:dyDescent="0.25">
      <c r="A242" s="204"/>
      <c r="B242" s="200"/>
      <c r="C242" s="200"/>
      <c r="D242" s="200"/>
      <c r="E242" s="200"/>
      <c r="F242" s="200"/>
      <c r="G242" s="200"/>
      <c r="H242" s="200"/>
      <c r="I242" s="200"/>
      <c r="J242" s="200"/>
      <c r="K242" s="200"/>
      <c r="L242" s="200"/>
      <c r="M242" s="200"/>
      <c r="N242" s="200"/>
      <c r="O242" s="200"/>
      <c r="P242" s="200"/>
      <c r="Q242" s="200"/>
      <c r="R242" s="200"/>
      <c r="S242" s="200"/>
      <c r="T242" s="200"/>
      <c r="U242" s="200"/>
      <c r="V242" s="200"/>
      <c r="W242" s="200"/>
      <c r="X242" s="200"/>
      <c r="Y242" s="200"/>
    </row>
    <row r="243" spans="1:25" s="210" customFormat="1" ht="15" customHeight="1" x14ac:dyDescent="0.25">
      <c r="A243" s="204"/>
      <c r="B243" s="200"/>
      <c r="C243" s="200"/>
      <c r="D243" s="200"/>
      <c r="E243" s="200"/>
      <c r="F243" s="200"/>
      <c r="G243" s="200"/>
      <c r="H243" s="200"/>
      <c r="I243" s="200"/>
      <c r="J243" s="200"/>
      <c r="K243" s="200"/>
      <c r="L243" s="200"/>
      <c r="M243" s="200"/>
      <c r="N243" s="200"/>
      <c r="O243" s="200"/>
      <c r="P243" s="200"/>
      <c r="Q243" s="200"/>
      <c r="R243" s="200"/>
      <c r="S243" s="200"/>
      <c r="T243" s="200"/>
      <c r="U243" s="200"/>
      <c r="V243" s="200"/>
      <c r="W243" s="200"/>
      <c r="X243" s="200"/>
      <c r="Y243" s="200"/>
    </row>
    <row r="244" spans="1:25" s="210" customFormat="1" ht="15" customHeight="1" x14ac:dyDescent="0.25">
      <c r="A244" s="204"/>
      <c r="B244" s="200"/>
      <c r="C244" s="200"/>
      <c r="D244" s="200"/>
      <c r="E244" s="200"/>
      <c r="F244" s="200"/>
      <c r="G244" s="200"/>
      <c r="H244" s="200"/>
      <c r="I244" s="200"/>
      <c r="J244" s="200"/>
      <c r="K244" s="200"/>
      <c r="L244" s="200"/>
      <c r="M244" s="200"/>
      <c r="N244" s="200"/>
      <c r="O244" s="200"/>
      <c r="P244" s="200"/>
      <c r="Q244" s="200"/>
      <c r="R244" s="200"/>
      <c r="S244" s="200"/>
      <c r="T244" s="200"/>
      <c r="U244" s="200"/>
      <c r="V244" s="200"/>
      <c r="W244" s="200"/>
      <c r="X244" s="200"/>
      <c r="Y244" s="200"/>
    </row>
    <row r="245" spans="1:25" s="210" customFormat="1" x14ac:dyDescent="0.25">
      <c r="A245" s="204"/>
      <c r="B245" s="200"/>
      <c r="C245" s="200"/>
      <c r="D245" s="200"/>
      <c r="E245" s="200"/>
      <c r="F245" s="200"/>
      <c r="G245" s="200"/>
      <c r="H245" s="200"/>
      <c r="I245" s="200"/>
      <c r="J245" s="200"/>
      <c r="K245" s="200"/>
      <c r="L245" s="200"/>
      <c r="M245" s="200"/>
      <c r="N245" s="200"/>
      <c r="O245" s="200"/>
      <c r="P245" s="200"/>
      <c r="Q245" s="200"/>
      <c r="R245" s="200"/>
      <c r="S245" s="200"/>
      <c r="T245" s="200"/>
      <c r="U245" s="200"/>
      <c r="V245" s="200"/>
      <c r="W245" s="200"/>
      <c r="X245" s="200"/>
      <c r="Y245" s="200"/>
    </row>
  </sheetData>
  <mergeCells count="6">
    <mergeCell ref="C70:M70"/>
    <mergeCell ref="I6:J6"/>
    <mergeCell ref="M6:N6"/>
    <mergeCell ref="S6:T6"/>
    <mergeCell ref="C68:M68"/>
    <mergeCell ref="C69:M69"/>
  </mergeCells>
  <pageMargins left="0.59055118110236227" right="0.31496062992125984" top="0.43307086614173229" bottom="0.27559055118110237" header="0.31496062992125984" footer="0.19685039370078741"/>
  <pageSetup paperSize="8" scale="60" fitToHeight="2" pageOrder="overThenDown" orientation="landscape" r:id="rId1"/>
  <headerFooter alignWithMargins="0">
    <oddHeader>&amp;A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K19"/>
  <sheetViews>
    <sheetView showGridLines="0" zoomScale="80" zoomScaleNormal="80" workbookViewId="0">
      <selection activeCell="E13" sqref="E13"/>
    </sheetView>
  </sheetViews>
  <sheetFormatPr defaultColWidth="10.6640625" defaultRowHeight="15.75" x14ac:dyDescent="0.2"/>
  <cols>
    <col min="1" max="1" width="9.33203125" style="219" customWidth="1"/>
    <col min="2" max="2" width="46.5" style="219" customWidth="1"/>
    <col min="3" max="3" width="21.83203125" style="219" customWidth="1"/>
    <col min="4" max="4" width="24" style="219" customWidth="1"/>
    <col min="5" max="5" width="24.1640625" style="219" customWidth="1"/>
    <col min="6" max="6" width="23.1640625" style="219" customWidth="1"/>
    <col min="7" max="7" width="28.33203125" style="219" customWidth="1"/>
    <col min="8" max="8" width="21.33203125" style="219" customWidth="1"/>
    <col min="9" max="9" width="23.6640625" style="219" customWidth="1"/>
    <col min="10" max="10" width="28.5" style="219" customWidth="1"/>
    <col min="11" max="11" width="29.83203125" style="219" customWidth="1"/>
    <col min="12" max="16384" width="10.6640625" style="219"/>
  </cols>
  <sheetData>
    <row r="1" spans="1:11" ht="17.25" thickBot="1" x14ac:dyDescent="0.25">
      <c r="A1" s="217"/>
      <c r="B1" s="220"/>
      <c r="C1" s="220"/>
      <c r="D1" s="220"/>
      <c r="E1" s="220"/>
      <c r="F1" s="217"/>
      <c r="G1" s="217"/>
      <c r="H1" s="217"/>
      <c r="I1" s="217"/>
    </row>
    <row r="2" spans="1:11" ht="17.25" thickBot="1" x14ac:dyDescent="0.25">
      <c r="C2" s="1248" t="s">
        <v>302</v>
      </c>
      <c r="D2" s="1249"/>
      <c r="E2" s="1249"/>
      <c r="F2" s="1249"/>
      <c r="G2" s="1249"/>
      <c r="H2" s="1250"/>
      <c r="I2" s="221"/>
    </row>
    <row r="3" spans="1:11" ht="16.5" thickBot="1" x14ac:dyDescent="0.25">
      <c r="C3" s="217"/>
      <c r="D3" s="217"/>
      <c r="E3" s="217"/>
      <c r="F3" s="217"/>
      <c r="G3" s="217"/>
      <c r="H3" s="217"/>
      <c r="I3" s="217"/>
    </row>
    <row r="4" spans="1:11" ht="17.25" thickBot="1" x14ac:dyDescent="0.25">
      <c r="C4" s="1248" t="s">
        <v>225</v>
      </c>
      <c r="D4" s="1249"/>
      <c r="E4" s="1249"/>
      <c r="F4" s="1249"/>
      <c r="G4" s="1249"/>
      <c r="H4" s="1250"/>
      <c r="I4" s="221"/>
    </row>
    <row r="5" spans="1:11" x14ac:dyDescent="0.25">
      <c r="B5" s="646" t="s">
        <v>430</v>
      </c>
      <c r="C5" s="141" t="s">
        <v>922</v>
      </c>
      <c r="D5" s="142"/>
      <c r="E5" s="142"/>
      <c r="F5" s="217"/>
      <c r="G5" s="217"/>
      <c r="H5" s="217"/>
      <c r="I5" s="217"/>
    </row>
    <row r="6" spans="1:11" x14ac:dyDescent="0.25">
      <c r="B6" s="217" t="s">
        <v>222</v>
      </c>
      <c r="C6" s="141" t="s">
        <v>922</v>
      </c>
      <c r="D6" s="142"/>
      <c r="E6" s="142"/>
      <c r="F6" s="217"/>
      <c r="G6" s="217"/>
      <c r="H6" s="217"/>
      <c r="I6" s="217"/>
    </row>
    <row r="7" spans="1:11" x14ac:dyDescent="0.2">
      <c r="A7" s="217"/>
      <c r="B7" s="217"/>
      <c r="C7" s="217"/>
      <c r="D7" s="217"/>
      <c r="E7" s="217"/>
      <c r="F7" s="217"/>
      <c r="G7" s="217"/>
      <c r="H7" s="217"/>
      <c r="I7" s="217"/>
    </row>
    <row r="8" spans="1:11" ht="30.75" x14ac:dyDescent="0.45">
      <c r="B8" s="222" t="s">
        <v>303</v>
      </c>
      <c r="C8" s="217"/>
      <c r="D8" s="217"/>
      <c r="E8" s="217"/>
      <c r="F8" s="217"/>
      <c r="G8" s="217"/>
      <c r="H8" s="217"/>
      <c r="I8" s="217"/>
      <c r="J8" s="856" t="s">
        <v>887</v>
      </c>
      <c r="K8" s="282"/>
    </row>
    <row r="9" spans="1:11" ht="16.5" thickBot="1" x14ac:dyDescent="0.25"/>
    <row r="10" spans="1:11" ht="93.75" customHeight="1" x14ac:dyDescent="0.2">
      <c r="A10" s="258" t="s">
        <v>226</v>
      </c>
      <c r="B10" s="259" t="s">
        <v>236</v>
      </c>
      <c r="C10" s="259" t="s">
        <v>249</v>
      </c>
      <c r="D10" s="259" t="s">
        <v>227</v>
      </c>
      <c r="E10" s="259" t="s">
        <v>228</v>
      </c>
      <c r="F10" s="259" t="s">
        <v>229</v>
      </c>
      <c r="G10" s="259" t="s">
        <v>230</v>
      </c>
      <c r="H10" s="259" t="s">
        <v>231</v>
      </c>
      <c r="I10" s="259" t="s">
        <v>233</v>
      </c>
      <c r="J10" s="259" t="s">
        <v>232</v>
      </c>
      <c r="K10" s="260" t="s">
        <v>234</v>
      </c>
    </row>
    <row r="11" spans="1:11" ht="16.5" x14ac:dyDescent="0.2">
      <c r="A11" s="261"/>
      <c r="B11" s="262">
        <v>1</v>
      </c>
      <c r="C11" s="263">
        <v>2</v>
      </c>
      <c r="D11" s="263">
        <v>3</v>
      </c>
      <c r="E11" s="264">
        <v>4</v>
      </c>
      <c r="F11" s="263">
        <v>5</v>
      </c>
      <c r="G11" s="263">
        <v>6</v>
      </c>
      <c r="H11" s="263">
        <v>7</v>
      </c>
      <c r="I11" s="263">
        <v>8</v>
      </c>
      <c r="J11" s="263">
        <v>9</v>
      </c>
      <c r="K11" s="265" t="s">
        <v>235</v>
      </c>
    </row>
    <row r="12" spans="1:11" ht="31.5" customHeight="1" x14ac:dyDescent="0.2">
      <c r="A12" s="613">
        <v>1</v>
      </c>
      <c r="B12" s="226" t="s">
        <v>281</v>
      </c>
      <c r="C12" s="223"/>
      <c r="D12" s="223"/>
      <c r="E12" s="224"/>
      <c r="F12" s="223"/>
      <c r="G12" s="223"/>
      <c r="H12" s="223"/>
      <c r="I12" s="223"/>
      <c r="J12" s="223"/>
      <c r="K12" s="225"/>
    </row>
    <row r="13" spans="1:11" ht="31.5" customHeight="1" x14ac:dyDescent="0.2">
      <c r="A13" s="614">
        <v>2</v>
      </c>
      <c r="B13" s="227" t="s">
        <v>468</v>
      </c>
      <c r="C13" s="228"/>
      <c r="D13" s="228"/>
      <c r="E13" s="228"/>
      <c r="F13" s="228"/>
      <c r="G13" s="228"/>
      <c r="H13" s="228"/>
      <c r="I13" s="228"/>
      <c r="J13" s="228"/>
      <c r="K13" s="229"/>
    </row>
    <row r="14" spans="1:11" ht="31.5" customHeight="1" x14ac:dyDescent="0.2">
      <c r="A14" s="614"/>
      <c r="B14" s="227"/>
      <c r="C14" s="228"/>
      <c r="D14" s="228"/>
      <c r="E14" s="228"/>
      <c r="F14" s="228"/>
      <c r="G14" s="228"/>
      <c r="H14" s="228"/>
      <c r="I14" s="228"/>
      <c r="J14" s="228"/>
      <c r="K14" s="229"/>
    </row>
    <row r="15" spans="1:11" ht="31.5" customHeight="1" x14ac:dyDescent="0.2">
      <c r="A15" s="614"/>
      <c r="B15" s="227"/>
      <c r="C15" s="228"/>
      <c r="D15" s="228"/>
      <c r="E15" s="228"/>
      <c r="F15" s="228"/>
      <c r="G15" s="228"/>
      <c r="H15" s="228"/>
      <c r="I15" s="228"/>
      <c r="J15" s="228"/>
      <c r="K15" s="229"/>
    </row>
    <row r="16" spans="1:11" ht="27.75" customHeight="1" thickBot="1" x14ac:dyDescent="0.25">
      <c r="A16" s="230"/>
      <c r="B16" s="663" t="s">
        <v>53</v>
      </c>
      <c r="C16" s="231"/>
      <c r="D16" s="231"/>
      <c r="E16" s="231"/>
      <c r="F16" s="231"/>
      <c r="G16" s="231"/>
      <c r="H16" s="231"/>
      <c r="I16" s="231"/>
      <c r="J16" s="231"/>
      <c r="K16" s="232"/>
    </row>
    <row r="17" spans="1:11" ht="27.75" customHeight="1" x14ac:dyDescent="0.2">
      <c r="A17" s="233" t="s">
        <v>634</v>
      </c>
      <c r="B17" s="706"/>
      <c r="C17" s="705"/>
      <c r="D17" s="705"/>
      <c r="E17" s="705"/>
      <c r="F17" s="705"/>
      <c r="G17" s="705"/>
      <c r="H17" s="705"/>
      <c r="I17" s="705"/>
      <c r="J17" s="705"/>
      <c r="K17" s="705"/>
    </row>
    <row r="18" spans="1:11" ht="27.75" customHeight="1" x14ac:dyDescent="0.2">
      <c r="A18" s="156" t="s">
        <v>878</v>
      </c>
      <c r="B18" s="706"/>
      <c r="C18" s="705"/>
      <c r="D18" s="705"/>
      <c r="E18" s="705"/>
      <c r="F18" s="705"/>
      <c r="G18" s="705"/>
      <c r="H18" s="705"/>
      <c r="I18" s="705"/>
      <c r="J18" s="705"/>
      <c r="K18" s="705"/>
    </row>
    <row r="19" spans="1:11" ht="27.75" customHeight="1" x14ac:dyDescent="0.2">
      <c r="A19" s="705" t="s">
        <v>798</v>
      </c>
      <c r="B19" s="706"/>
      <c r="C19" s="705"/>
      <c r="D19" s="705"/>
      <c r="E19" s="705"/>
      <c r="F19" s="705"/>
      <c r="G19" s="705"/>
      <c r="H19" s="705"/>
      <c r="I19" s="705"/>
      <c r="J19" s="705"/>
      <c r="K19" s="705"/>
    </row>
  </sheetData>
  <mergeCells count="2">
    <mergeCell ref="C2:H2"/>
    <mergeCell ref="C4:H4"/>
  </mergeCells>
  <phoneticPr fontId="8" type="noConversion"/>
  <pageMargins left="0.43307086614173229" right="0.74803149606299213" top="0.98425196850393704" bottom="0.98425196850393704" header="0.51181102362204722" footer="0.51181102362204722"/>
  <pageSetup paperSize="9" scale="53" orientation="landscape" r:id="rId1"/>
  <headerFooter alignWithMargins="0">
    <oddHeader>&amp;A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81</vt:i4>
      </vt:variant>
    </vt:vector>
  </HeadingPairs>
  <TitlesOfParts>
    <vt:vector size="134" baseType="lpstr">
      <vt:lpstr>Index</vt:lpstr>
      <vt:lpstr>D1.1</vt:lpstr>
      <vt:lpstr>D2.1(2016-17)</vt:lpstr>
      <vt:lpstr>D2.1(2017-18)</vt:lpstr>
      <vt:lpstr>D2.1(2018-19)</vt:lpstr>
      <vt:lpstr>D2.1(2019-20)</vt:lpstr>
      <vt:lpstr>D2.1(2020-21) </vt:lpstr>
      <vt:lpstr>D2.1(2021-22)</vt:lpstr>
      <vt:lpstr>D2.2</vt:lpstr>
      <vt:lpstr>D2.3</vt:lpstr>
      <vt:lpstr>D2.4 </vt:lpstr>
      <vt:lpstr>D2.5</vt:lpstr>
      <vt:lpstr>D2.6 </vt:lpstr>
      <vt:lpstr>D2.7</vt:lpstr>
      <vt:lpstr>D3.1(2016-17)</vt:lpstr>
      <vt:lpstr>D3.1(2017-18)</vt:lpstr>
      <vt:lpstr>D3.1(2018-19)</vt:lpstr>
      <vt:lpstr>D3.1 (2019-20)</vt:lpstr>
      <vt:lpstr>D3.1 (2020-21)</vt:lpstr>
      <vt:lpstr>D3.1 (2021-22)</vt:lpstr>
      <vt:lpstr>D3.2 &amp; 3.3</vt:lpstr>
      <vt:lpstr>D3.4</vt:lpstr>
      <vt:lpstr>D3.4(a)</vt:lpstr>
      <vt:lpstr>D3.4(b)</vt:lpstr>
      <vt:lpstr>D3.4(c)</vt:lpstr>
      <vt:lpstr>D3.5</vt:lpstr>
      <vt:lpstr>D3.6(a)</vt:lpstr>
      <vt:lpstr>D3.6(b)</vt:lpstr>
      <vt:lpstr>D3.6(c)</vt:lpstr>
      <vt:lpstr>D3.7</vt:lpstr>
      <vt:lpstr>D3.8</vt:lpstr>
      <vt:lpstr>D3.9</vt:lpstr>
      <vt:lpstr>D4.1</vt:lpstr>
      <vt:lpstr>D4.2</vt:lpstr>
      <vt:lpstr>D4.3</vt:lpstr>
      <vt:lpstr>D5.1</vt:lpstr>
      <vt:lpstr>D5.2</vt:lpstr>
      <vt:lpstr>D5.3</vt:lpstr>
      <vt:lpstr>D6.1 </vt:lpstr>
      <vt:lpstr>D6.2</vt:lpstr>
      <vt:lpstr>D7.1</vt:lpstr>
      <vt:lpstr>D7.2</vt:lpstr>
      <vt:lpstr>D7.3</vt:lpstr>
      <vt:lpstr>D8</vt:lpstr>
      <vt:lpstr>D9</vt:lpstr>
      <vt:lpstr>Proposed -D P&amp;L (2020-21)</vt:lpstr>
      <vt:lpstr>Proposed -D P&amp;L (2019-20)</vt:lpstr>
      <vt:lpstr>Proposed -D P&amp;L (2016-22)</vt:lpstr>
      <vt:lpstr>KSEBL SBU-wise P&amp;L</vt:lpstr>
      <vt:lpstr>Small- P&amp;L 17-18</vt:lpstr>
      <vt:lpstr>D BS</vt:lpstr>
      <vt:lpstr>D CF</vt:lpstr>
      <vt:lpstr>Sheet1</vt:lpstr>
      <vt:lpstr>'D BS'!Print_Area</vt:lpstr>
      <vt:lpstr>'D CF'!Print_Area</vt:lpstr>
      <vt:lpstr>'D2.1(2016-17)'!Print_Area</vt:lpstr>
      <vt:lpstr>'D2.1(2017-18)'!Print_Area</vt:lpstr>
      <vt:lpstr>'D2.1(2018-19)'!Print_Area</vt:lpstr>
      <vt:lpstr>'D2.1(2019-20)'!Print_Area</vt:lpstr>
      <vt:lpstr>'D2.1(2020-21) '!Print_Area</vt:lpstr>
      <vt:lpstr>'D2.1(2021-22)'!Print_Area</vt:lpstr>
      <vt:lpstr>D2.2!Print_Area</vt:lpstr>
      <vt:lpstr>D2.3!Print_Area</vt:lpstr>
      <vt:lpstr>'D2.4 '!Print_Area</vt:lpstr>
      <vt:lpstr>D2.5!Print_Area</vt:lpstr>
      <vt:lpstr>'D2.6 '!Print_Area</vt:lpstr>
      <vt:lpstr>D2.7!Print_Area</vt:lpstr>
      <vt:lpstr>'D3.1 (2019-20)'!Print_Area</vt:lpstr>
      <vt:lpstr>'D3.1 (2020-21)'!Print_Area</vt:lpstr>
      <vt:lpstr>'D3.1 (2021-22)'!Print_Area</vt:lpstr>
      <vt:lpstr>'D3.1(2016-17)'!Print_Area</vt:lpstr>
      <vt:lpstr>'D3.1(2017-18)'!Print_Area</vt:lpstr>
      <vt:lpstr>'D3.1(2018-19)'!Print_Area</vt:lpstr>
      <vt:lpstr>'D3.2 &amp; 3.3'!Print_Area</vt:lpstr>
      <vt:lpstr>D3.4!Print_Area</vt:lpstr>
      <vt:lpstr>'D3.4(a)'!Print_Area</vt:lpstr>
      <vt:lpstr>'D3.4(b)'!Print_Area</vt:lpstr>
      <vt:lpstr>'D3.4(c)'!Print_Area</vt:lpstr>
      <vt:lpstr>D3.5!Print_Area</vt:lpstr>
      <vt:lpstr>'D3.6(a)'!Print_Area</vt:lpstr>
      <vt:lpstr>'D3.6(b)'!Print_Area</vt:lpstr>
      <vt:lpstr>'D3.6(c)'!Print_Area</vt:lpstr>
      <vt:lpstr>D3.7!Print_Area</vt:lpstr>
      <vt:lpstr>D3.8!Print_Area</vt:lpstr>
      <vt:lpstr>D3.9!Print_Area</vt:lpstr>
      <vt:lpstr>D4.1!Print_Area</vt:lpstr>
      <vt:lpstr>D4.2!Print_Area</vt:lpstr>
      <vt:lpstr>D4.3!Print_Area</vt:lpstr>
      <vt:lpstr>D5.1!Print_Area</vt:lpstr>
      <vt:lpstr>D5.2!Print_Area</vt:lpstr>
      <vt:lpstr>D5.3!Print_Area</vt:lpstr>
      <vt:lpstr>'D6.1 '!Print_Area</vt:lpstr>
      <vt:lpstr>D6.2!Print_Area</vt:lpstr>
      <vt:lpstr>D7.1!Print_Area</vt:lpstr>
      <vt:lpstr>D7.2!Print_Area</vt:lpstr>
      <vt:lpstr>D7.3!Print_Area</vt:lpstr>
      <vt:lpstr>'D8'!Print_Area</vt:lpstr>
      <vt:lpstr>'D9'!Print_Area</vt:lpstr>
      <vt:lpstr>Index!Print_Area</vt:lpstr>
      <vt:lpstr>'KSEBL SBU-wise P&amp;L'!Print_Area</vt:lpstr>
      <vt:lpstr>'Proposed -D P&amp;L (2016-22)'!Print_Area</vt:lpstr>
      <vt:lpstr>D1.1!Print_Titles</vt:lpstr>
      <vt:lpstr>'D2.1(2016-17)'!Print_Titles</vt:lpstr>
      <vt:lpstr>'D2.1(2017-18)'!Print_Titles</vt:lpstr>
      <vt:lpstr>'D2.1(2018-19)'!Print_Titles</vt:lpstr>
      <vt:lpstr>'D2.1(2019-20)'!Print_Titles</vt:lpstr>
      <vt:lpstr>'D2.1(2020-21) '!Print_Titles</vt:lpstr>
      <vt:lpstr>'D2.1(2021-22)'!Print_Titles</vt:lpstr>
      <vt:lpstr>D2.2!Print_Titles</vt:lpstr>
      <vt:lpstr>D2.3!Print_Titles</vt:lpstr>
      <vt:lpstr>'D2.4 '!Print_Titles</vt:lpstr>
      <vt:lpstr>D2.5!Print_Titles</vt:lpstr>
      <vt:lpstr>'D2.6 '!Print_Titles</vt:lpstr>
      <vt:lpstr>D2.7!Print_Titles</vt:lpstr>
      <vt:lpstr>'D3.1 (2019-20)'!Print_Titles</vt:lpstr>
      <vt:lpstr>'D3.1 (2020-21)'!Print_Titles</vt:lpstr>
      <vt:lpstr>'D3.1 (2021-22)'!Print_Titles</vt:lpstr>
      <vt:lpstr>'D3.1(2016-17)'!Print_Titles</vt:lpstr>
      <vt:lpstr>'D3.1(2017-18)'!Print_Titles</vt:lpstr>
      <vt:lpstr>'D3.1(2018-19)'!Print_Titles</vt:lpstr>
      <vt:lpstr>'D3.2 &amp; 3.3'!Print_Titles</vt:lpstr>
      <vt:lpstr>'D3.4(a)'!Print_Titles</vt:lpstr>
      <vt:lpstr>'D3.4(b)'!Print_Titles</vt:lpstr>
      <vt:lpstr>'D3.4(c)'!Print_Titles</vt:lpstr>
      <vt:lpstr>D3.9!Print_Titles</vt:lpstr>
      <vt:lpstr>D4.1!Print_Titles</vt:lpstr>
      <vt:lpstr>D4.2!Print_Titles</vt:lpstr>
      <vt:lpstr>D5.1!Print_Titles</vt:lpstr>
      <vt:lpstr>D5.2!Print_Titles</vt:lpstr>
      <vt:lpstr>D5.3!Print_Titles</vt:lpstr>
      <vt:lpstr>D6.2!Print_Titles</vt:lpstr>
      <vt:lpstr>D7.1!Print_Titles</vt:lpstr>
      <vt:lpstr>D7.2!Print_Titles</vt:lpstr>
      <vt:lpstr>'D8'!Print_Titles</vt:lpstr>
    </vt:vector>
  </TitlesOfParts>
  <Company>RSEB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member T&amp;D</dc:creator>
  <cp:lastModifiedBy>Ranjithlal K L</cp:lastModifiedBy>
  <cp:lastPrinted>2019-02-15T11:07:35Z</cp:lastPrinted>
  <dcterms:created xsi:type="dcterms:W3CDTF">2000-01-28T10:44:14Z</dcterms:created>
  <dcterms:modified xsi:type="dcterms:W3CDTF">2019-03-19T04:25:11Z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